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8256" windowHeight="4632" firstSheet="1" activeTab="1"/>
  </bookViews>
  <sheets>
    <sheet name="БЛАНК-КТП" sheetId="3" state="hidden" r:id="rId1"/>
    <sheet name="Бланк КТП" sheetId="8"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E605" i="3" s="1"/>
  <c r="O604" i="3"/>
  <c r="O603" i="3"/>
  <c r="E603" i="3" s="1"/>
  <c r="O602" i="3"/>
  <c r="O601" i="3"/>
  <c r="E601" i="3" s="1"/>
  <c r="O600" i="3"/>
  <c r="E600" i="3" s="1"/>
  <c r="O599" i="3"/>
  <c r="E599" i="3" s="1"/>
  <c r="O598" i="3"/>
  <c r="O597" i="3"/>
  <c r="E597" i="3" s="1"/>
  <c r="O596" i="3"/>
  <c r="E596" i="3" s="1"/>
  <c r="O595" i="3"/>
  <c r="E595" i="3" s="1"/>
  <c r="O594" i="3"/>
  <c r="O593" i="3"/>
  <c r="E593" i="3" s="1"/>
  <c r="O592" i="3"/>
  <c r="O591" i="3"/>
  <c r="E591" i="3" s="1"/>
  <c r="O590" i="3"/>
  <c r="O589" i="3"/>
  <c r="E589" i="3" s="1"/>
  <c r="O588" i="3"/>
  <c r="O587" i="3"/>
  <c r="E587" i="3" s="1"/>
  <c r="O586" i="3"/>
  <c r="O585" i="3"/>
  <c r="E585" i="3" s="1"/>
  <c r="O584" i="3"/>
  <c r="E584" i="3" s="1"/>
  <c r="H6" i="3" s="1"/>
  <c r="H10" i="3" s="1"/>
  <c r="O583" i="3"/>
  <c r="E583" i="3" s="1"/>
  <c r="O582" i="3"/>
  <c r="O581" i="3"/>
  <c r="E581" i="3" s="1"/>
  <c r="O580" i="3"/>
  <c r="E580" i="3" s="1"/>
  <c r="O579" i="3"/>
  <c r="E579" i="3" s="1"/>
  <c r="O578" i="3"/>
  <c r="O577" i="3"/>
  <c r="E577" i="3" s="1"/>
  <c r="O576" i="3"/>
  <c r="E576" i="3" s="1"/>
  <c r="O575" i="3"/>
  <c r="E575" i="3" s="1"/>
  <c r="O574" i="3"/>
  <c r="O227" i="3"/>
  <c r="E227" i="3" s="1"/>
  <c r="O226" i="3"/>
  <c r="E226" i="3" s="1"/>
  <c r="O225" i="3"/>
  <c r="O224" i="3"/>
  <c r="O223" i="3"/>
  <c r="E223" i="3" s="1"/>
  <c r="O222" i="3"/>
  <c r="E222" i="3" s="1"/>
  <c r="O221" i="3"/>
  <c r="O220" i="3"/>
  <c r="O219" i="3"/>
  <c r="E219" i="3" s="1"/>
  <c r="O218" i="3"/>
  <c r="E218" i="3" s="1"/>
  <c r="O217" i="3"/>
  <c r="O216" i="3"/>
  <c r="O215" i="3"/>
  <c r="E215" i="3" s="1"/>
  <c r="O214" i="3"/>
  <c r="E214" i="3" s="1"/>
  <c r="O213" i="3"/>
  <c r="O212" i="3"/>
  <c r="O211" i="3"/>
  <c r="E211" i="3" s="1"/>
  <c r="O210" i="3"/>
  <c r="E210" i="3" s="1"/>
  <c r="O209" i="3"/>
  <c r="O208" i="3"/>
  <c r="O207" i="3"/>
  <c r="E207" i="3" s="1"/>
  <c r="O206" i="3"/>
  <c r="E206" i="3" s="1"/>
  <c r="O205" i="3"/>
  <c r="O204" i="3"/>
  <c r="O203" i="3"/>
  <c r="E203" i="3" s="1"/>
  <c r="O202" i="3"/>
  <c r="E202" i="3" s="1"/>
  <c r="O201" i="3"/>
  <c r="O200" i="3"/>
  <c r="O199" i="3"/>
  <c r="E199" i="3" s="1"/>
  <c r="O198" i="3"/>
  <c r="E198" i="3" s="1"/>
  <c r="O197" i="3"/>
  <c r="O196" i="3"/>
  <c r="O195" i="3"/>
  <c r="E195" i="3" s="1"/>
  <c r="O194" i="3"/>
  <c r="E194" i="3" s="1"/>
  <c r="O193" i="3"/>
  <c r="O192" i="3"/>
  <c r="O191" i="3"/>
  <c r="E191" i="3" s="1"/>
  <c r="O190" i="3"/>
  <c r="E190" i="3" s="1"/>
  <c r="O189" i="3"/>
  <c r="O188" i="3"/>
  <c r="O187" i="3"/>
  <c r="E187" i="3" s="1"/>
  <c r="O186" i="3"/>
  <c r="E186" i="3" s="1"/>
  <c r="O185" i="3"/>
  <c r="O184" i="3"/>
  <c r="O183" i="3"/>
  <c r="E183" i="3" s="1"/>
  <c r="O182" i="3"/>
  <c r="E182" i="3" s="1"/>
  <c r="O181" i="3"/>
  <c r="O180" i="3"/>
  <c r="O179" i="3"/>
  <c r="E179" i="3" s="1"/>
  <c r="O178" i="3"/>
  <c r="E178" i="3" s="1"/>
  <c r="O177" i="3"/>
  <c r="O176" i="3"/>
  <c r="O175" i="3"/>
  <c r="E175" i="3" s="1"/>
  <c r="O174" i="3"/>
  <c r="E174" i="3" s="1"/>
  <c r="O173" i="3"/>
  <c r="O172" i="3"/>
  <c r="O171" i="3"/>
  <c r="E171" i="3" s="1"/>
  <c r="O170" i="3"/>
  <c r="E170" i="3" s="1"/>
  <c r="O169" i="3"/>
  <c r="O168" i="3"/>
  <c r="O167" i="3"/>
  <c r="E167" i="3" s="1"/>
  <c r="O166" i="3"/>
  <c r="E166" i="3" s="1"/>
  <c r="O165" i="3"/>
  <c r="O164" i="3"/>
  <c r="O163" i="3"/>
  <c r="E163" i="3" s="1"/>
  <c r="O162" i="3"/>
  <c r="E162" i="3" s="1"/>
  <c r="O161" i="3"/>
  <c r="O160" i="3"/>
  <c r="O159" i="3"/>
  <c r="E159" i="3" s="1"/>
  <c r="O158" i="3"/>
  <c r="E158" i="3" s="1"/>
  <c r="O157" i="3"/>
  <c r="O156" i="3"/>
  <c r="O155" i="3"/>
  <c r="E155" i="3" s="1"/>
  <c r="O154" i="3"/>
  <c r="E154" i="3" s="1"/>
  <c r="O153" i="3"/>
  <c r="O152" i="3"/>
  <c r="O151" i="3"/>
  <c r="E151" i="3" s="1"/>
  <c r="O150" i="3"/>
  <c r="E150" i="3" s="1"/>
  <c r="O149" i="3"/>
  <c r="O148" i="3"/>
  <c r="O147" i="3"/>
  <c r="E147" i="3" s="1"/>
  <c r="O146" i="3"/>
  <c r="E146" i="3" s="1"/>
  <c r="O145" i="3"/>
  <c r="O144" i="3"/>
  <c r="O143" i="3"/>
  <c r="E143" i="3" s="1"/>
  <c r="O142" i="3"/>
  <c r="E142" i="3" s="1"/>
  <c r="O141" i="3"/>
  <c r="O140" i="3"/>
  <c r="O139" i="3"/>
  <c r="E139" i="3" s="1"/>
  <c r="O138" i="3"/>
  <c r="E138" i="3" s="1"/>
  <c r="O137" i="3"/>
  <c r="O136" i="3"/>
  <c r="O135" i="3"/>
  <c r="E135" i="3" s="1"/>
  <c r="O134" i="3"/>
  <c r="E134" i="3" s="1"/>
  <c r="O133" i="3"/>
  <c r="O132" i="3"/>
  <c r="O131" i="3"/>
  <c r="E131" i="3" s="1"/>
  <c r="O130" i="3"/>
  <c r="E130" i="3" s="1"/>
  <c r="O129" i="3"/>
  <c r="O128" i="3"/>
  <c r="O127" i="3"/>
  <c r="E127" i="3" s="1"/>
  <c r="O126" i="3"/>
  <c r="E126" i="3" s="1"/>
  <c r="O125" i="3"/>
  <c r="O124" i="3"/>
  <c r="O123" i="3"/>
  <c r="E123" i="3" s="1"/>
  <c r="O122" i="3"/>
  <c r="E122" i="3" s="1"/>
  <c r="O107" i="3"/>
  <c r="E107" i="3" s="1"/>
  <c r="O106" i="3"/>
  <c r="O105" i="3"/>
  <c r="E105" i="3" s="1"/>
  <c r="O104" i="3"/>
  <c r="E104" i="3" s="1"/>
  <c r="O103" i="3"/>
  <c r="O101" i="3"/>
  <c r="E101" i="3" s="1"/>
  <c r="O100" i="3"/>
  <c r="E100" i="3" s="1"/>
  <c r="O102" i="3"/>
  <c r="E102" i="3" s="1"/>
  <c r="O99" i="3"/>
  <c r="O98" i="3"/>
  <c r="O97" i="3"/>
  <c r="E97" i="3" s="1"/>
  <c r="O96" i="3"/>
  <c r="E96" i="3" s="1"/>
  <c r="O95" i="3"/>
  <c r="E95" i="3" s="1"/>
  <c r="O94" i="3"/>
  <c r="E94" i="3" s="1"/>
  <c r="O121" i="3"/>
  <c r="E121" i="3" s="1"/>
  <c r="O120" i="3"/>
  <c r="E120" i="3" s="1"/>
  <c r="O119" i="3"/>
  <c r="O118" i="3"/>
  <c r="E118" i="3" s="1"/>
  <c r="O117" i="3"/>
  <c r="E117" i="3" s="1"/>
  <c r="O116" i="3"/>
  <c r="E116" i="3" s="1"/>
  <c r="O115" i="3"/>
  <c r="O114" i="3"/>
  <c r="E114" i="3" s="1"/>
  <c r="O113" i="3"/>
  <c r="E113" i="3" s="1"/>
  <c r="O112" i="3"/>
  <c r="E112" i="3" s="1"/>
  <c r="O111" i="3"/>
  <c r="E111" i="3" s="1"/>
  <c r="O110" i="3"/>
  <c r="E110" i="3" s="1"/>
  <c r="O109" i="3"/>
  <c r="E109" i="3" s="1"/>
  <c r="O108" i="3"/>
  <c r="E108" i="3" s="1"/>
  <c r="O93" i="3"/>
  <c r="E93" i="3" s="1"/>
  <c r="O92" i="3"/>
  <c r="E92" i="3" s="1"/>
  <c r="O91" i="3"/>
  <c r="O90" i="3"/>
  <c r="E90" i="3" s="1"/>
  <c r="O89" i="3"/>
  <c r="E89" i="3" s="1"/>
  <c r="O88" i="3"/>
  <c r="E88" i="3" s="1"/>
  <c r="O87" i="3"/>
  <c r="E87" i="3" s="1"/>
  <c r="O86" i="3"/>
  <c r="E86" i="3" s="1"/>
  <c r="O85" i="3"/>
  <c r="E85" i="3" s="1"/>
  <c r="O84" i="3"/>
  <c r="E84" i="3" s="1"/>
  <c r="O83" i="3"/>
  <c r="E83" i="3" s="1"/>
  <c r="O82" i="3"/>
  <c r="E82" i="3" s="1"/>
  <c r="O81" i="3"/>
  <c r="O80" i="3"/>
  <c r="E80" i="3" s="1"/>
  <c r="O79" i="3"/>
  <c r="E79" i="3" s="1"/>
  <c r="O78" i="3"/>
  <c r="E78" i="3" s="1"/>
  <c r="O77" i="3"/>
  <c r="E77" i="3" s="1"/>
  <c r="O76" i="3"/>
  <c r="E76" i="3" s="1"/>
  <c r="O75" i="3"/>
  <c r="E75" i="3" s="1"/>
  <c r="O74" i="3"/>
  <c r="E74" i="3" s="1"/>
  <c r="O569" i="3"/>
  <c r="E569" i="3" s="1"/>
  <c r="O568" i="3"/>
  <c r="E568" i="3" s="1"/>
  <c r="O567" i="3"/>
  <c r="E567" i="3" s="1"/>
  <c r="O566" i="3"/>
  <c r="E566" i="3" s="1"/>
  <c r="O573" i="3"/>
  <c r="E573" i="3" s="1"/>
  <c r="O572" i="3"/>
  <c r="E572" i="3" s="1"/>
  <c r="O571" i="3"/>
  <c r="E571" i="3" s="1"/>
  <c r="O570" i="3"/>
  <c r="E570" i="3" s="1"/>
  <c r="O565" i="3"/>
  <c r="E565" i="3" s="1"/>
  <c r="O564" i="3"/>
  <c r="E564" i="3" s="1"/>
  <c r="O563" i="3"/>
  <c r="E563" i="3" s="1"/>
  <c r="O562" i="3"/>
  <c r="E562" i="3" s="1"/>
  <c r="O561" i="3"/>
  <c r="E561" i="3" s="1"/>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s="1"/>
  <c r="O556" i="3"/>
  <c r="E556" i="3" s="1"/>
  <c r="O555" i="3"/>
  <c r="E555" i="3" s="1"/>
  <c r="O554" i="3"/>
  <c r="E554" i="3" s="1"/>
  <c r="O553" i="3"/>
  <c r="E553" i="3" s="1"/>
  <c r="O552" i="3"/>
  <c r="E552" i="3" s="1"/>
  <c r="O551" i="3"/>
  <c r="E551" i="3" s="1"/>
  <c r="O550" i="3"/>
  <c r="E550" i="3" s="1"/>
  <c r="O549" i="3"/>
  <c r="E549" i="3" s="1"/>
  <c r="O548" i="3"/>
  <c r="E548" i="3" s="1"/>
  <c r="O547" i="3"/>
  <c r="E547" i="3" s="1"/>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c r="O518" i="3"/>
  <c r="E518" i="3" s="1"/>
  <c r="O517" i="3"/>
  <c r="E517" i="3" s="1"/>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s="1"/>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c r="O454" i="3"/>
  <c r="E454" i="3" s="1"/>
  <c r="O453" i="3"/>
  <c r="E453" i="3" s="1"/>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s="1"/>
  <c r="O333" i="3"/>
  <c r="E333" i="3" s="1"/>
  <c r="O332" i="3"/>
  <c r="E332" i="3"/>
  <c r="O331" i="3"/>
  <c r="E331" i="3" s="1"/>
  <c r="O330" i="3"/>
  <c r="E330" i="3" s="1"/>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s="1"/>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s="1"/>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E240" i="3" s="1"/>
  <c r="O239" i="3"/>
  <c r="O238" i="3"/>
  <c r="E238" i="3" s="1"/>
  <c r="O237" i="3"/>
  <c r="E237" i="3" s="1"/>
  <c r="O236" i="3"/>
  <c r="E236" i="3" s="1"/>
  <c r="O235" i="3"/>
  <c r="O234" i="3"/>
  <c r="E234" i="3" s="1"/>
  <c r="O233" i="3"/>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s="1"/>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s="1"/>
  <c r="O275" i="3"/>
  <c r="E275" i="3" s="1"/>
  <c r="O276" i="3"/>
  <c r="E276" i="3" s="1"/>
  <c r="O277" i="3"/>
  <c r="E277" i="3" s="1"/>
  <c r="O278" i="3"/>
  <c r="E278" i="3" s="1"/>
  <c r="O279" i="3"/>
  <c r="E279" i="3" s="1"/>
  <c r="O280" i="3"/>
  <c r="E280" i="3" s="1"/>
  <c r="O281" i="3"/>
  <c r="E281" i="3" s="1"/>
  <c r="O282" i="3"/>
  <c r="E282" i="3" s="1"/>
  <c r="O283" i="3"/>
  <c r="E283" i="3" s="1"/>
  <c r="O288" i="3"/>
  <c r="E288" i="3" s="1"/>
  <c r="O289" i="3"/>
  <c r="E289" i="3" s="1"/>
  <c r="O290" i="3"/>
  <c r="E290" i="3" s="1"/>
  <c r="O291" i="3"/>
  <c r="E291" i="3" s="1"/>
  <c r="O296" i="3"/>
  <c r="E296" i="3" s="1"/>
  <c r="O297" i="3"/>
  <c r="E297" i="3" s="1"/>
  <c r="O298" i="3"/>
  <c r="E298" i="3" s="1"/>
  <c r="O299" i="3"/>
  <c r="E299" i="3" s="1"/>
  <c r="O314" i="3"/>
  <c r="E314" i="3"/>
  <c r="O315" i="3"/>
  <c r="E315" i="3" s="1"/>
  <c r="O316" i="3"/>
  <c r="E316" i="3" s="1"/>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s="1"/>
  <c r="O343" i="3"/>
  <c r="E343" i="3" s="1"/>
  <c r="O344" i="3"/>
  <c r="E344" i="3" s="1"/>
  <c r="O345" i="3"/>
  <c r="E345" i="3" s="1"/>
  <c r="O346" i="3"/>
  <c r="E346" i="3" s="1"/>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s="1"/>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s="1"/>
  <c r="O397" i="3"/>
  <c r="E397" i="3" s="1"/>
  <c r="O398" i="3"/>
  <c r="E398" i="3" s="1"/>
  <c r="O399" i="3"/>
  <c r="E399" i="3" s="1"/>
  <c r="O414" i="3"/>
  <c r="E414" i="3" s="1"/>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c r="O433" i="3"/>
  <c r="E433" i="3" s="1"/>
  <c r="O434" i="3"/>
  <c r="E434" i="3" s="1"/>
  <c r="O435" i="3"/>
  <c r="E435" i="3" s="1"/>
  <c r="O440" i="3"/>
  <c r="E440" i="3" s="1"/>
  <c r="O441" i="3"/>
  <c r="E441" i="3" s="1"/>
  <c r="O442" i="3"/>
  <c r="E442" i="3" s="1"/>
  <c r="O443" i="3"/>
  <c r="E443" i="3" s="1"/>
  <c r="E606" i="3"/>
  <c r="E604" i="3"/>
  <c r="E602" i="3"/>
  <c r="E598" i="3"/>
  <c r="E594" i="3"/>
  <c r="E592" i="3"/>
  <c r="E590" i="3"/>
  <c r="E588" i="3"/>
  <c r="E586" i="3"/>
  <c r="E582" i="3"/>
  <c r="E578" i="3"/>
  <c r="E574" i="3"/>
  <c r="E239" i="3"/>
  <c r="E235" i="3"/>
  <c r="E233" i="3"/>
  <c r="E225" i="3"/>
  <c r="E224" i="3"/>
  <c r="E221" i="3"/>
  <c r="E220" i="3"/>
  <c r="E217" i="3"/>
  <c r="E216" i="3"/>
  <c r="E213" i="3"/>
  <c r="E212" i="3"/>
  <c r="E209" i="3"/>
  <c r="E208" i="3"/>
  <c r="E205" i="3"/>
  <c r="E204" i="3"/>
  <c r="E201" i="3"/>
  <c r="E200" i="3"/>
  <c r="E197" i="3"/>
  <c r="E196" i="3"/>
  <c r="E193" i="3"/>
  <c r="E192" i="3"/>
  <c r="E189" i="3"/>
  <c r="E188" i="3"/>
  <c r="E185" i="3"/>
  <c r="E184" i="3"/>
  <c r="E181" i="3"/>
  <c r="E180" i="3"/>
  <c r="E177" i="3"/>
  <c r="E176" i="3"/>
  <c r="E173" i="3"/>
  <c r="E172" i="3"/>
  <c r="E169" i="3"/>
  <c r="E168" i="3"/>
  <c r="E165" i="3"/>
  <c r="E164" i="3"/>
  <c r="E161" i="3"/>
  <c r="E160" i="3"/>
  <c r="E157" i="3"/>
  <c r="E156" i="3"/>
  <c r="E153" i="3"/>
  <c r="E152" i="3"/>
  <c r="E149" i="3"/>
  <c r="E148" i="3"/>
  <c r="E145" i="3"/>
  <c r="E144" i="3"/>
  <c r="E141" i="3"/>
  <c r="E140" i="3"/>
  <c r="E137" i="3"/>
  <c r="E136" i="3"/>
  <c r="E133" i="3"/>
  <c r="E132" i="3"/>
  <c r="E129" i="3"/>
  <c r="E128" i="3"/>
  <c r="E125" i="3"/>
  <c r="E124" i="3"/>
  <c r="E119" i="3"/>
  <c r="E115" i="3"/>
  <c r="E106" i="3"/>
  <c r="E103" i="3"/>
  <c r="E99" i="3"/>
  <c r="E98" i="3"/>
  <c r="E91" i="3"/>
  <c r="E81"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<sst xmlns="http://schemas.openxmlformats.org/spreadsheetml/2006/main" count="2216" uniqueCount="672">
  <si>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</si>
  <si>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</si>
  <si>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</si>
  <si>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</si>
  <si>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</si>
  <si>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</si>
  <si>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</si>
  <si>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</si>
  <si>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</si>
  <si>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</si>
  <si>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</si>
  <si>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</si>
  <si>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</si>
  <si>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</si>
  <si>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</si>
  <si>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</si>
  <si>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</si>
  <si>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</si>
  <si>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</si>
  <si>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</si>
  <si>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</si>
  <si>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</si>
  <si>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</si>
  <si>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</si>
  <si>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</si>
  <si>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</si>
  <si>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</si>
  <si>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</si>
  <si>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</si>
  <si>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</si>
  <si>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</si>
  <si>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</si>
  <si>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</si>
  <si>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</si>
  <si>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</si>
  <si>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</si>
  <si>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</si>
  <si>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</si>
  <si>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</si>
  <si>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</si>
  <si>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</si>
  <si>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</si>
  <si>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</si>
  <si>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</si>
  <si>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</si>
  <si>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</si>
  <si>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</si>
  <si>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</si>
  <si>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</si>
  <si>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</si>
  <si>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</si>
  <si>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</si>
  <si>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</si>
  <si>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</si>
  <si>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</si>
  <si>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</si>
  <si>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</si>
  <si>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</si>
  <si>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</si>
  <si>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</si>
  <si>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</si>
  <si>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</si>
  <si>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</si>
  <si>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</si>
  <si>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</si>
  <si>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</si>
  <si>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</si>
  <si>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</si>
  <si>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</si>
  <si>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</si>
  <si>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</si>
  <si>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</si>
  <si>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</si>
  <si>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</si>
  <si>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</si>
  <si>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</si>
  <si>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</si>
  <si>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</si>
  <si>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</si>
  <si>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</si>
  <si>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</si>
  <si>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</si>
  <si>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</si>
  <si>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</si>
  <si>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</si>
  <si>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</si>
  <si>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</si>
  <si>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</si>
  <si>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</si>
  <si>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</si>
  <si>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</si>
  <si>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</si>
  <si>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</si>
  <si>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</si>
  <si>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</si>
  <si>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</si>
  <si>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</si>
  <si>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</si>
  <si>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</si>
  <si>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</si>
  <si>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</si>
  <si>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</si>
  <si>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</si>
  <si>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</si>
  <si>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</si>
  <si>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</si>
  <si>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</si>
  <si>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</si>
  <si>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</si>
  <si>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</si>
  <si>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</si>
  <si>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</si>
  <si>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</si>
  <si>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</si>
  <si>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</si>
  <si>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</si>
  <si>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</si>
  <si>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</si>
  <si>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</si>
  <si>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</si>
  <si>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</si>
  <si>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</si>
  <si>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</si>
  <si>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</si>
  <si>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</si>
  <si>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</si>
  <si>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</si>
  <si>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</si>
  <si>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</si>
  <si>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</si>
  <si>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</si>
  <si>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</si>
  <si>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</si>
  <si>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</si>
  <si>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</si>
  <si>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</si>
  <si>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</si>
  <si>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</si>
  <si>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</si>
  <si>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</si>
  <si>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</si>
  <si>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</si>
  <si>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</si>
  <si>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</si>
  <si>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</si>
  <si>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</si>
  <si>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</si>
  <si>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</si>
  <si>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</si>
  <si>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</si>
  <si>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</si>
  <si>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</si>
  <si>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</si>
  <si>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</si>
  <si>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</si>
  <si>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</si>
  <si>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</si>
  <si>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</si>
  <si>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</si>
  <si>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</si>
  <si>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</si>
  <si>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</si>
  <si>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</si>
  <si>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</si>
  <si>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</si>
  <si>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</si>
  <si>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</si>
  <si>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</si>
  <si>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</si>
  <si>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</si>
  <si>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</si>
  <si>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</si>
  <si>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</si>
  <si>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</si>
  <si>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</si>
  <si>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</si>
  <si>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</si>
  <si>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</si>
  <si>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</si>
  <si>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</si>
  <si>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</si>
  <si>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</si>
  <si>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</si>
  <si>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</si>
  <si>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</si>
  <si>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</si>
  <si>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</si>
  <si>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</si>
  <si>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</si>
  <si>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</si>
  <si>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</si>
  <si>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</si>
  <si>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</si>
  <si>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</si>
  <si>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</si>
  <si>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</si>
  <si>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</si>
  <si>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</si>
  <si>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</si>
  <si>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</si>
  <si>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</si>
  <si>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</si>
  <si>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</si>
  <si>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</si>
  <si>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</si>
  <si>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</si>
  <si>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</si>
  <si>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</si>
  <si>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</si>
  <si>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</si>
  <si>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</si>
  <si>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</si>
  <si>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</si>
  <si>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</si>
  <si>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</si>
  <si>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</si>
  <si>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</si>
  <si>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</si>
  <si>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</si>
  <si>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</si>
  <si>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</si>
  <si>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</si>
  <si>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</si>
  <si>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</si>
  <si>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</si>
  <si>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</si>
  <si>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</si>
  <si>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</si>
  <si>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</si>
  <si>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</si>
  <si>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</si>
  <si>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</si>
  <si>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</si>
  <si>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</si>
  <si>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</si>
  <si>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</si>
  <si>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</si>
  <si>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</si>
  <si>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</si>
  <si>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</si>
  <si>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</si>
  <si>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</si>
  <si>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</si>
  <si>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</si>
  <si>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</si>
  <si>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</si>
  <si>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</si>
  <si>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</si>
  <si>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</si>
  <si>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</si>
  <si>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</si>
  <si>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</si>
  <si>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</si>
  <si>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</si>
  <si>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</si>
  <si>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</si>
  <si>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</si>
  <si>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</si>
  <si>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</si>
  <si>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</si>
  <si>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</si>
  <si>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</si>
  <si>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</si>
  <si>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</si>
  <si>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</si>
  <si>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</si>
  <si>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</si>
  <si>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</si>
  <si>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</si>
  <si>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</si>
  <si>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</si>
  <si>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</si>
  <si>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</si>
  <si>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</si>
  <si>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</si>
  <si>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</si>
  <si>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</si>
  <si>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</si>
  <si>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</si>
  <si>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</si>
  <si>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</si>
  <si>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</si>
  <si>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</si>
  <si>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</si>
  <si>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</si>
  <si>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</si>
  <si>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</si>
  <si>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</si>
  <si>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</si>
  <si>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</si>
  <si>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</si>
  <si>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</si>
  <si>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</si>
  <si>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</si>
  <si>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</si>
  <si>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</si>
  <si>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</si>
  <si>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</si>
  <si>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</si>
  <si>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</si>
  <si>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</si>
  <si>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</si>
  <si>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</si>
  <si>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</si>
  <si>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</si>
  <si>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</si>
  <si>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</si>
  <si>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</si>
  <si>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</si>
  <si>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</si>
  <si>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</si>
  <si>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</si>
  <si>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</si>
  <si>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</si>
  <si>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</si>
  <si>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</si>
  <si>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</si>
  <si>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</si>
  <si>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</si>
  <si>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</si>
  <si>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</si>
  <si>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</si>
  <si>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</si>
  <si>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</si>
  <si>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</si>
  <si>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</si>
  <si>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</si>
  <si>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</si>
  <si>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</si>
  <si>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</si>
  <si>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</si>
  <si>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</si>
  <si>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</si>
  <si>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</si>
  <si>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</si>
  <si>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</si>
  <si>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</si>
  <si>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</si>
  <si>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</si>
  <si>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</si>
  <si>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</si>
  <si>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</si>
  <si>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</si>
  <si>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</si>
  <si>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</si>
  <si>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</si>
  <si>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</si>
  <si>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</si>
  <si>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</si>
  <si>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</si>
  <si>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</si>
  <si>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</si>
  <si>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</si>
  <si>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</si>
  <si>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</si>
  <si>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</si>
  <si>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</si>
  <si>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</si>
  <si>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</si>
  <si>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</si>
  <si>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</si>
  <si>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</si>
  <si>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</si>
  <si>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</si>
  <si>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</si>
  <si>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</si>
  <si>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</si>
  <si>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</si>
  <si>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</si>
  <si>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</si>
  <si>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</si>
  <si>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</si>
  <si>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</si>
  <si>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</si>
  <si>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</si>
  <si>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</si>
  <si>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</si>
  <si>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</si>
  <si>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</si>
  <si>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</si>
  <si>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</si>
  <si>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</si>
  <si>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</si>
  <si>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</si>
  <si>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</si>
  <si>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</si>
  <si>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</si>
  <si>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</si>
  <si>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</si>
  <si>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</si>
  <si>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</si>
  <si>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</si>
  <si>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</si>
  <si>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</si>
  <si>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</si>
  <si>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</si>
  <si>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</si>
  <si>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</si>
  <si>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</si>
  <si>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</si>
  <si>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</si>
  <si>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</si>
  <si>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</si>
  <si>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</si>
  <si>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</si>
  <si>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</si>
  <si>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</si>
  <si>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</si>
  <si>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</si>
  <si>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</si>
  <si>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</si>
  <si>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</si>
  <si>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</si>
  <si>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</si>
  <si>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</si>
  <si>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</si>
  <si>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</si>
  <si>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</si>
  <si>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</si>
  <si>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</si>
  <si>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</si>
  <si>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</si>
  <si>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</si>
  <si>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</si>
  <si>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</si>
  <si>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</si>
  <si>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</si>
  <si>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</si>
  <si>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</si>
  <si>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</si>
  <si>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</si>
  <si>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</si>
  <si>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</si>
  <si>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</si>
  <si>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</si>
  <si>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</si>
  <si>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</si>
  <si>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</si>
  <si>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</si>
  <si>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</si>
  <si>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</si>
  <si>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</si>
  <si>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</si>
  <si>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</si>
  <si>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</si>
  <si>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</si>
  <si>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</si>
  <si>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</si>
  <si>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</si>
  <si>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</si>
  <si>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</si>
  <si>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</si>
  <si>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</si>
  <si>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</si>
  <si>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</si>
  <si>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</si>
  <si>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</si>
  <si>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</si>
  <si>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</si>
  <si>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</si>
  <si>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</si>
  <si>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</si>
  <si>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</si>
  <si>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</si>
  <si>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</si>
  <si>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</si>
  <si>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</si>
  <si>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</si>
  <si>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</si>
  <si>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</si>
  <si>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</si>
  <si>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</si>
  <si>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</si>
  <si>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</si>
  <si>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</si>
  <si>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</si>
  <si>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</si>
  <si>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</si>
  <si>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</si>
  <si>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</si>
  <si>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</si>
  <si>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</si>
  <si>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</si>
  <si>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</si>
  <si>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</si>
  <si>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</si>
  <si>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</si>
  <si>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</si>
  <si>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</si>
  <si>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</si>
  <si>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</si>
  <si>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</si>
  <si>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</si>
  <si>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</si>
  <si>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</si>
  <si>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</si>
  <si>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</si>
  <si>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</si>
  <si>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</si>
  <si>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</si>
  <si>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</si>
  <si>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</si>
  <si>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</si>
  <si>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</si>
  <si>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</si>
  <si>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</si>
  <si>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</si>
  <si>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</si>
  <si>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</si>
  <si>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</si>
  <si>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</si>
  <si>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</si>
  <si>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</si>
  <si>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</si>
  <si>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</si>
  <si>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</si>
  <si>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</si>
  <si>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</si>
  <si>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</si>
  <si>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</si>
  <si>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</si>
  <si>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</si>
  <si>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</si>
  <si>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</si>
  <si>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</si>
  <si>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</si>
  <si>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</si>
  <si>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</si>
  <si>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</si>
  <si>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</si>
  <si>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</si>
  <si>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</si>
  <si>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</si>
  <si>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</si>
  <si>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</si>
  <si>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</si>
  <si>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</si>
  <si>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</si>
  <si>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</si>
  <si>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</si>
  <si>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</si>
  <si>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</si>
  <si>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</si>
  <si>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</si>
  <si>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</si>
  <si>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</si>
  <si>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</si>
  <si>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</si>
  <si>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</si>
  <si>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</si>
  <si>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</si>
  <si>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</si>
  <si>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</si>
  <si>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</si>
  <si>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</si>
  <si>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</si>
  <si>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</si>
  <si>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</si>
  <si>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</si>
  <si>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</si>
  <si>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</si>
  <si>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</si>
  <si>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</si>
  <si>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</si>
  <si>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</si>
  <si>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</si>
  <si>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</si>
  <si>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</si>
  <si>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</si>
  <si>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</si>
  <si>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</si>
  <si>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</si>
  <si>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</si>
  <si>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</si>
  <si>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</si>
  <si>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</si>
  <si>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</si>
  <si>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</si>
  <si>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</si>
  <si>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</si>
  <si>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</si>
  <si>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</si>
  <si>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</si>
  <si>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</si>
  <si>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</si>
  <si>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</si>
  <si>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</si>
  <si>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</si>
  <si>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</si>
  <si>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</si>
  <si>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</si>
  <si>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</si>
  <si>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</si>
  <si>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</si>
  <si>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</si>
  <si>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</si>
  <si>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</si>
  <si>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</si>
  <si>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</si>
  <si>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</si>
  <si>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</si>
  <si>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</si>
  <si>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</si>
  <si>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</si>
  <si>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</si>
  <si>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</si>
  <si>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</si>
  <si>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</si>
  <si>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</si>
  <si>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</si>
  <si>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</si>
  <si>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</si>
  <si>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</si>
  <si>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</si>
  <si>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</si>
  <si>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</si>
  <si>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</si>
  <si>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</si>
  <si>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</si>
  <si>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</si>
  <si>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</si>
  <si>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</si>
  <si>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</si>
  <si>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</si>
  <si>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</si>
  <si>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</si>
  <si>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</si>
  <si>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</si>
  <si>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</si>
  <si>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</si>
  <si>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</si>
  <si>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</si>
  <si>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</si>
  <si>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</si>
  <si>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</si>
  <si>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</si>
  <si>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</si>
  <si>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</si>
  <si>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</si>
  <si>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</si>
  <si>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</si>
  <si>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</si>
  <si>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</si>
  <si>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</si>
  <si>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</si>
  <si>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</si>
  <si>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</si>
  <si>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</si>
  <si>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</si>
  <si>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</si>
  <si>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</si>
  <si>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</si>
  <si>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</si>
  <si>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</si>
  <si>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</si>
  <si>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</si>
  <si>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</si>
  <si>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</si>
  <si>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</si>
  <si>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</si>
  <si>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в лице (ФИО):</t>
  </si>
  <si>
    <t>Директор:</t>
  </si>
  <si>
    <t>Дата составления:</t>
  </si>
  <si>
    <t>М.П.</t>
  </si>
  <si>
    <t xml:space="preserve">разъединитель РЕ-19 </t>
  </si>
  <si>
    <t>ПОКУПАТЕЛЬ</t>
  </si>
  <si>
    <t>.</t>
  </si>
  <si>
    <t xml:space="preserve">                                   Единый адрес:</t>
  </si>
  <si>
    <t>zpt@nt-rt.ru</t>
  </si>
  <si>
    <t>Схема №</t>
  </si>
  <si>
    <t>Опросный лист на 2КТП-ПК</t>
  </si>
  <si>
    <t>2КТП ПК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</si>
</sst>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42">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49" fontId="8" fillId="11" borderId="0" xfId="0" applyNumberFormat="1" applyFont="1" applyFill="1" applyProtection="1">
      <protection hidden="1"/>
    </xf>
    <xf numFmtId="0" fontId="29" fillId="0" borderId="0" xfId="0" applyFont="1"/>
    <xf numFmtId="0" fontId="8" fillId="11" borderId="0" xfId="0" applyFont="1" applyFill="1" applyProtection="1"/>
    <xf numFmtId="0" fontId="8" fillId="11" borderId="0" xfId="0" applyFont="1" applyFill="1" applyAlignment="1" applyProtection="1">
      <alignment horizontal="left"/>
    </xf>
    <xf numFmtId="0" fontId="9" fillId="11" borderId="0" xfId="0" applyFont="1" applyFill="1" applyAlignment="1" applyProtection="1">
      <alignment horizontal="right"/>
    </xf>
    <xf numFmtId="0" fontId="8" fillId="11" borderId="0" xfId="0" applyFont="1" applyFill="1" applyAlignment="1" applyProtection="1">
      <alignment horizontal="right"/>
    </xf>
    <xf numFmtId="0" fontId="6" fillId="11" borderId="0" xfId="0" applyFont="1" applyFill="1" applyProtection="1">
      <protection hidden="1"/>
    </xf>
    <xf numFmtId="164" fontId="8" fillId="11" borderId="0" xfId="0" applyNumberFormat="1" applyFont="1" applyFill="1" applyAlignment="1" applyProtection="1">
      <protection hidden="1"/>
    </xf>
    <xf numFmtId="0" fontId="33" fillId="0" borderId="0" xfId="1" applyFont="1" applyAlignment="1">
      <alignment horizontal="left"/>
    </xf>
    <xf numFmtId="0" fontId="0" fillId="0" borderId="0" xfId="0"/>
    <xf numFmtId="0" fontId="26" fillId="0" borderId="0" xfId="0" applyFont="1" applyAlignment="1">
      <alignment horizontal="center"/>
    </xf>
    <xf numFmtId="0" fontId="4" fillId="0" borderId="32" xfId="0" applyFont="1" applyFill="1" applyBorder="1" applyAlignment="1" applyProtection="1">
      <alignment horizontal="center" wrapText="1"/>
      <protection locked="0" hidden="1"/>
    </xf>
    <xf numFmtId="0" fontId="4" fillId="0" borderId="20" xfId="0" applyFont="1" applyFill="1" applyBorder="1" applyAlignment="1" applyProtection="1">
      <alignment horizontal="right" wrapText="1"/>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2" borderId="10" xfId="0" applyFont="1" applyFill="1" applyBorder="1" applyAlignment="1">
      <alignment horizontal="center" vertical="center"/>
    </xf>
    <xf numFmtId="164" fontId="8" fillId="0" borderId="0" xfId="0" applyNumberFormat="1" applyFont="1" applyFill="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0" borderId="3" xfId="0" applyFont="1" applyFill="1" applyBorder="1" applyAlignment="1" applyProtection="1">
      <alignment horizontal="left" vertical="center"/>
      <protection locked="0" hidden="1"/>
    </xf>
    <xf numFmtId="0" fontId="8" fillId="11" borderId="4"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9" fillId="11" borderId="1"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0" fontId="8" fillId="11" borderId="10" xfId="0" applyFont="1" applyFill="1" applyBorder="1" applyAlignment="1">
      <alignment horizontal="center" vertical="center" wrapText="1"/>
    </xf>
    <xf numFmtId="0" fontId="8" fillId="11" borderId="3" xfId="0" applyFont="1" applyFill="1" applyBorder="1" applyAlignment="1">
      <alignment horizontal="center"/>
    </xf>
    <xf numFmtId="0" fontId="24" fillId="0" borderId="7"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locked="0"/>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8" fillId="11" borderId="11" xfId="0" applyFont="1" applyFill="1" applyBorder="1" applyAlignment="1">
      <alignment horizontal="center" vertical="center"/>
    </xf>
    <xf numFmtId="0" fontId="21" fillId="0" borderId="3" xfId="0" applyFont="1" applyFill="1" applyBorder="1" applyAlignment="1" applyProtection="1">
      <alignment horizontal="center" vertical="center"/>
      <protection locked="0" hidden="1"/>
    </xf>
    <xf numFmtId="0" fontId="5" fillId="0" borderId="3" xfId="0" applyFont="1" applyFill="1" applyBorder="1" applyAlignment="1" applyProtection="1">
      <alignment horizontal="center" vertical="center"/>
      <protection locked="0"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0" fillId="0" borderId="0" xfId="0"/>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0" borderId="0" xfId="0" applyFont="1" applyFill="1"/>
    <xf numFmtId="0" fontId="9" fillId="0" borderId="0" xfId="0" applyFont="1" applyFill="1"/>
    <xf numFmtId="0" fontId="8" fillId="0" borderId="3" xfId="0" applyFont="1" applyFill="1" applyBorder="1" applyProtection="1">
      <protection locked="0" hidden="1"/>
    </xf>
    <xf numFmtId="0" fontId="5" fillId="0" borderId="3" xfId="0"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left" vertical="center"/>
      <protection locked="0" hidden="1"/>
    </xf>
    <xf numFmtId="0" fontId="8" fillId="0" borderId="3" xfId="0" applyFont="1" applyFill="1" applyBorder="1" applyAlignment="1" applyProtection="1">
      <alignment horizontal="center"/>
      <protection locked="0" hidden="1"/>
    </xf>
    <xf numFmtId="0" fontId="8" fillId="0" borderId="12" xfId="0" applyFont="1" applyFill="1" applyBorder="1" applyAlignment="1" applyProtection="1">
      <alignment horizontal="left" vertical="center"/>
      <protection locked="0" hidden="1"/>
    </xf>
    <xf numFmtId="0" fontId="8" fillId="0" borderId="27" xfId="0" applyFont="1" applyFill="1" applyBorder="1" applyAlignment="1" applyProtection="1">
      <alignment horizontal="left" vertical="center"/>
      <protection locked="0" hidden="1"/>
    </xf>
    <xf numFmtId="0" fontId="9" fillId="0" borderId="0" xfId="0" applyFont="1" applyFill="1" applyBorder="1" applyAlignment="1">
      <alignment horizontal="right"/>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8" fillId="0" borderId="7" xfId="0" applyFont="1" applyFill="1" applyBorder="1" applyAlignment="1">
      <alignment horizontal="left" wrapText="1"/>
    </xf>
    <xf numFmtId="0" fontId="20" fillId="0" borderId="3" xfId="0" applyFont="1" applyFill="1" applyBorder="1" applyAlignment="1" applyProtection="1">
      <alignment vertical="center"/>
      <protection locked="0" hidden="1"/>
    </xf>
    <xf numFmtId="0" fontId="18" fillId="0" borderId="3" xfId="0" applyFont="1" applyFill="1" applyBorder="1" applyProtection="1">
      <protection locked="0" hidden="1"/>
    </xf>
    <xf numFmtId="0" fontId="8" fillId="0" borderId="3" xfId="0" applyFont="1" applyFill="1" applyBorder="1" applyAlignment="1" applyProtection="1">
      <alignment horizontal="left"/>
      <protection locked="0" hidden="1"/>
    </xf>
    <xf numFmtId="0" fontId="3" fillId="0" borderId="3" xfId="0" applyFont="1" applyFill="1" applyBorder="1" applyAlignment="1" applyProtection="1">
      <alignment horizontal="left"/>
      <protection locked="0" hidden="1"/>
    </xf>
    <xf numFmtId="0" fontId="8" fillId="0" borderId="3" xfId="0" applyFont="1" applyBorder="1"/>
    <xf numFmtId="0" fontId="9" fillId="0" borderId="3" xfId="0" applyFont="1" applyFill="1" applyBorder="1" applyAlignment="1" applyProtection="1">
      <alignment vertical="center"/>
      <protection locked="0" hidden="1"/>
    </xf>
    <xf numFmtId="0" fontId="8" fillId="0" borderId="3" xfId="0" applyFont="1" applyFill="1" applyBorder="1" applyAlignment="1" applyProtection="1">
      <alignment horizontal="left" vertical="center"/>
      <protection locked="0" hidden="1"/>
    </xf>
    <xf numFmtId="0" fontId="9" fillId="11" borderId="0" xfId="0" applyFont="1" applyFill="1" applyBorder="1" applyAlignment="1">
      <alignment horizontal="right"/>
    </xf>
    <xf numFmtId="0" fontId="8" fillId="11" borderId="0" xfId="0" applyFont="1" applyFill="1" applyBorder="1"/>
    <xf numFmtId="0" fontId="8" fillId="11" borderId="0" xfId="0" applyFont="1" applyFill="1" applyProtection="1">
      <protection locked="0" hidden="1"/>
    </xf>
    <xf numFmtId="0" fontId="8" fillId="11" borderId="16" xfId="0" applyFont="1" applyFill="1" applyBorder="1" applyProtection="1">
      <protection locked="0" hidden="1"/>
    </xf>
    <xf numFmtId="0" fontId="8" fillId="11" borderId="9" xfId="0" applyFont="1" applyFill="1" applyBorder="1" applyAlignment="1" applyProtection="1">
      <alignment horizontal="left"/>
      <protection locked="0" hidden="1"/>
    </xf>
    <xf numFmtId="0" fontId="8" fillId="11" borderId="12" xfId="0" applyFont="1" applyFill="1" applyBorder="1" applyAlignment="1" applyProtection="1">
      <alignment horizontal="left"/>
      <protection locked="0" hidden="1"/>
    </xf>
    <xf numFmtId="0" fontId="9" fillId="11" borderId="39" xfId="0" applyFont="1" applyFill="1" applyBorder="1" applyAlignment="1">
      <alignment horizontal="right"/>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xf numFmtId="0" fontId="8" fillId="11" borderId="3" xfId="0" applyFont="1" applyFill="1" applyBorder="1" applyAlignment="1">
      <alignment horizontal="right"/>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11" borderId="3" xfId="0" applyFont="1" applyFill="1" applyBorder="1" applyAlignment="1">
      <alignment horizontal="right" vertical="center"/>
    </xf>
    <xf numFmtId="0" fontId="8" fillId="11" borderId="1" xfId="0" applyFont="1" applyFill="1" applyBorder="1"/>
    <xf numFmtId="0" fontId="8" fillId="11" borderId="9" xfId="0" applyFont="1" applyFill="1" applyBorder="1"/>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7" xfId="0" applyFont="1" applyFill="1" applyBorder="1" applyAlignment="1">
      <alignment horizontal="center"/>
    </xf>
    <xf numFmtId="0" fontId="8" fillId="11" borderId="3" xfId="0" applyFont="1" applyFill="1" applyBorder="1" applyAlignment="1">
      <alignment vertical="center"/>
    </xf>
    <xf numFmtId="0" fontId="8" fillId="11" borderId="1" xfId="0" applyFont="1" applyFill="1" applyBorder="1" applyAlignment="1">
      <alignment vertical="center"/>
    </xf>
    <xf numFmtId="0" fontId="8" fillId="11" borderId="7" xfId="0" applyFont="1" applyFill="1" applyBorder="1"/>
    <xf numFmtId="0" fontId="8" fillId="11" borderId="3" xfId="0" applyFont="1" applyFill="1" applyBorder="1"/>
    <xf numFmtId="0" fontId="5" fillId="11" borderId="1" xfId="0" applyFont="1" applyFill="1" applyBorder="1" applyAlignment="1" applyProtection="1">
      <alignment horizontal="center" vertical="center"/>
      <protection locked="0" hidden="1"/>
    </xf>
    <xf numFmtId="0" fontId="8" fillId="11" borderId="24" xfId="0" applyFont="1" applyFill="1" applyBorder="1"/>
    <xf numFmtId="0" fontId="8" fillId="11" borderId="24" xfId="0" applyFont="1" applyFill="1" applyBorder="1" applyProtection="1">
      <protection locked="0"/>
    </xf>
    <xf numFmtId="0" fontId="8" fillId="11" borderId="12" xfId="0" applyFont="1" applyFill="1" applyBorder="1" applyProtection="1">
      <protection locked="0" hidden="1"/>
    </xf>
    <xf numFmtId="0" fontId="8" fillId="11" borderId="7" xfId="0" applyFont="1" applyFill="1" applyBorder="1" applyAlignment="1">
      <alignment horizontal="left" wrapText="1"/>
    </xf>
    <xf numFmtId="0" fontId="5" fillId="11" borderId="3" xfId="0" applyFont="1" applyFill="1" applyBorder="1" applyAlignment="1" applyProtection="1">
      <alignment horizontal="center" vertical="center"/>
      <protection locked="0" hidden="1"/>
    </xf>
    <xf numFmtId="0" fontId="19" fillId="11" borderId="0" xfId="0" applyFont="1" applyFill="1" applyBorder="1" applyAlignment="1">
      <alignment horizontal="left"/>
    </xf>
    <xf numFmtId="0" fontId="9" fillId="11" borderId="0" xfId="0" applyFont="1" applyFill="1"/>
    <xf numFmtId="0" fontId="8" fillId="11" borderId="25"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2" name="TextBox 1"/>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3" name="TextBox 2"/>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135254</xdr:rowOff>
    </xdr:from>
    <xdr:to>
      <xdr:col>4</xdr:col>
      <xdr:colOff>533400</xdr:colOff>
      <xdr:row>12</xdr:row>
      <xdr:rowOff>19049</xdr:rowOff>
    </xdr:to>
    <xdr:sp macro="" textlink="">
      <xdr:nvSpPr>
        <xdr:cNvPr id="4" name="TextBox 3"/>
        <xdr:cNvSpPr txBox="1"/>
      </xdr:nvSpPr>
      <xdr:spPr>
        <a:xfrm>
          <a:off x="3587115" y="316229"/>
          <a:ext cx="2061210" cy="1769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5" name="TextBox 4"/>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6"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27660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170"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170"/>
      <c r="C1" s="170"/>
      <c r="D1" s="170"/>
      <c r="E1" s="171"/>
      <c r="F1" s="202" t="s">
        <v>633</v>
      </c>
      <c r="G1" s="203"/>
      <c r="H1" s="200" t="s">
        <v>197</v>
      </c>
    </row>
    <row r="2" spans="1:14" ht="12.75" customHeight="1" thickBot="1" x14ac:dyDescent="0.35">
      <c r="A2" s="172"/>
      <c r="B2" s="172"/>
      <c r="C2" s="172"/>
      <c r="D2" s="172"/>
      <c r="E2" s="173"/>
      <c r="F2" s="204"/>
      <c r="G2" s="205"/>
      <c r="H2" s="200"/>
    </row>
    <row r="3" spans="1:14" ht="15" customHeight="1" thickTop="1" x14ac:dyDescent="0.3">
      <c r="A3" s="133" t="s">
        <v>632</v>
      </c>
      <c r="B3" s="134"/>
      <c r="C3" s="10"/>
      <c r="D3" s="10"/>
      <c r="E3" s="185" t="s">
        <v>204</v>
      </c>
      <c r="F3" s="186"/>
      <c r="G3" s="186"/>
      <c r="H3" s="200"/>
    </row>
    <row r="4" spans="1:14" ht="16.5" customHeight="1" thickBot="1" x14ac:dyDescent="0.35">
      <c r="A4" s="134" t="s">
        <v>43</v>
      </c>
      <c r="B4" s="10"/>
      <c r="C4" s="12" t="s">
        <v>38</v>
      </c>
      <c r="D4" s="95"/>
      <c r="E4" s="185"/>
      <c r="F4" s="185"/>
      <c r="G4" s="185"/>
      <c r="H4" s="201"/>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191" t="s">
        <v>203</v>
      </c>
      <c r="E6" s="192"/>
      <c r="F6" s="10"/>
      <c r="G6" s="10" t="s">
        <v>54</v>
      </c>
      <c r="H6" s="15">
        <f>VLOOKUP($B$7,$A$74:$K$1523,5,FALSE)*G7</f>
        <v>75017.407499999987</v>
      </c>
      <c r="J6" s="16"/>
      <c r="K6" s="16"/>
      <c r="L6" s="16"/>
      <c r="M6" s="16"/>
      <c r="N6" s="16"/>
    </row>
    <row r="7" spans="1:14" ht="20.100000000000001" customHeight="1" thickBot="1" x14ac:dyDescent="0.35">
      <c r="A7" s="51" t="s">
        <v>36</v>
      </c>
      <c r="B7" s="211" t="s">
        <v>171</v>
      </c>
      <c r="C7" s="212"/>
      <c r="D7" s="64" t="s">
        <v>206</v>
      </c>
      <c r="E7" s="65"/>
      <c r="F7" s="62" t="s">
        <v>42</v>
      </c>
      <c r="G7" s="68">
        <v>1</v>
      </c>
      <c r="H7" s="48" t="s">
        <v>125</v>
      </c>
    </row>
    <row r="8" spans="1:14" ht="24.9" customHeight="1" thickBot="1" x14ac:dyDescent="0.35">
      <c r="A8" s="213" t="s">
        <v>106</v>
      </c>
      <c r="B8" s="214"/>
      <c r="C8" s="206" t="s">
        <v>198</v>
      </c>
      <c r="D8" s="207"/>
      <c r="E8" s="208" t="s">
        <v>40</v>
      </c>
      <c r="F8" s="209"/>
      <c r="G8" s="210"/>
      <c r="H8" s="52">
        <v>7</v>
      </c>
    </row>
    <row r="9" spans="1:14" ht="12.6" customHeight="1" x14ac:dyDescent="0.3">
      <c r="A9" s="174" t="s">
        <v>30</v>
      </c>
      <c r="B9" s="18" t="s">
        <v>17</v>
      </c>
      <c r="C9" s="8" t="str">
        <f t="shared" ref="C9:C15" si="0">IF(K9="ДА",K9," ")</f>
        <v>ДА</v>
      </c>
      <c r="D9" s="91"/>
      <c r="E9" s="141"/>
      <c r="F9" s="20"/>
      <c r="G9" s="20"/>
      <c r="H9" s="17" t="s">
        <v>126</v>
      </c>
      <c r="K9" s="8" t="str">
        <f>VLOOKUP($B$7,$A$74:$K$1523,6,FALSE)</f>
        <v>ДА</v>
      </c>
    </row>
    <row r="10" spans="1:14" ht="12.6" customHeight="1" thickBot="1" x14ac:dyDescent="0.35">
      <c r="A10" s="175"/>
      <c r="B10" s="18" t="s">
        <v>18</v>
      </c>
      <c r="C10" s="8" t="str">
        <f t="shared" si="0"/>
        <v xml:space="preserve"> </v>
      </c>
      <c r="D10" s="91"/>
      <c r="E10" s="84"/>
      <c r="F10" s="20"/>
      <c r="G10" s="20"/>
      <c r="H10" s="132">
        <f>H6*(1+H8/100)</f>
        <v>80268.62602499999</v>
      </c>
      <c r="K10" s="8">
        <f>VLOOKUP($B$7,$A$74:$K$1523,7,FALSE)</f>
        <v>0</v>
      </c>
    </row>
    <row r="11" spans="1:14" ht="12.6" customHeight="1" x14ac:dyDescent="0.3">
      <c r="A11" s="175"/>
      <c r="B11" s="18" t="s">
        <v>31</v>
      </c>
      <c r="C11" s="8" t="str">
        <f t="shared" si="0"/>
        <v xml:space="preserve"> </v>
      </c>
      <c r="D11" s="91"/>
      <c r="E11" s="84"/>
      <c r="F11" s="20"/>
      <c r="G11" s="20"/>
      <c r="H11" s="21"/>
      <c r="K11" s="8">
        <f>VLOOKUP($B$7,$A$74:$K$1523,9,FALSE)</f>
        <v>0</v>
      </c>
    </row>
    <row r="12" spans="1:14" ht="12.6" customHeight="1" x14ac:dyDescent="0.3">
      <c r="A12" s="175"/>
      <c r="B12" s="18" t="s">
        <v>32</v>
      </c>
      <c r="C12" s="8" t="str">
        <f t="shared" si="0"/>
        <v xml:space="preserve"> </v>
      </c>
      <c r="D12" s="91"/>
      <c r="E12" s="84"/>
      <c r="F12" s="20"/>
      <c r="G12" s="20"/>
      <c r="H12" s="21"/>
      <c r="K12" s="8">
        <f>VLOOKUP($B$7,$A$74:$K$1523,10,FALSE)</f>
        <v>0</v>
      </c>
    </row>
    <row r="13" spans="1:14" ht="12.6" customHeight="1" x14ac:dyDescent="0.3">
      <c r="A13" s="175"/>
      <c r="B13" s="18" t="s">
        <v>33</v>
      </c>
      <c r="C13" s="8" t="str">
        <f t="shared" si="0"/>
        <v>ДА</v>
      </c>
      <c r="D13" s="91"/>
      <c r="E13" s="84"/>
      <c r="F13" s="20"/>
      <c r="G13" s="20"/>
      <c r="H13" s="21"/>
      <c r="I13" s="9"/>
      <c r="K13" s="8" t="str">
        <f>VLOOKUP($B$7,$A$74:$P$1523,11,FALSE)</f>
        <v>ДА</v>
      </c>
    </row>
    <row r="14" spans="1:14" ht="12.6" customHeight="1" x14ac:dyDescent="0.3">
      <c r="A14" s="175"/>
      <c r="B14" s="18" t="s">
        <v>184</v>
      </c>
      <c r="C14" s="8" t="str">
        <f t="shared" si="0"/>
        <v xml:space="preserve"> </v>
      </c>
      <c r="D14" s="91"/>
      <c r="E14" s="84"/>
      <c r="F14" s="20"/>
      <c r="G14" s="20"/>
      <c r="H14" s="21"/>
      <c r="I14" s="9"/>
      <c r="K14" s="8">
        <f>VLOOKUP($B$7,$A$74:$P$1523,13,FALSE)</f>
        <v>0</v>
      </c>
    </row>
    <row r="15" spans="1:14" ht="12.6" customHeight="1" x14ac:dyDescent="0.3">
      <c r="A15" s="175"/>
      <c r="B15" s="18" t="s">
        <v>34</v>
      </c>
      <c r="C15" s="71" t="str">
        <f t="shared" si="0"/>
        <v xml:space="preserve"> </v>
      </c>
      <c r="D15" s="92"/>
      <c r="E15" s="86"/>
      <c r="F15" s="33"/>
      <c r="G15" s="33"/>
      <c r="H15" s="21"/>
      <c r="I15" s="9"/>
      <c r="K15" s="8">
        <f>VLOOKUP($B$7,$A$74:$P$1523,12,FALSE)</f>
        <v>0</v>
      </c>
    </row>
    <row r="16" spans="1:14" ht="12.6" customHeight="1" thickBot="1" x14ac:dyDescent="0.35">
      <c r="A16" s="175"/>
      <c r="B16" s="70" t="s">
        <v>209</v>
      </c>
      <c r="C16" s="137" t="s">
        <v>635</v>
      </c>
      <c r="D16" s="73"/>
      <c r="E16" s="93"/>
      <c r="F16" s="69"/>
      <c r="G16" s="69"/>
      <c r="H16" s="30"/>
      <c r="I16" s="9"/>
      <c r="K16" s="8"/>
    </row>
    <row r="17" spans="1:14" ht="12.6" customHeight="1" thickBot="1" x14ac:dyDescent="0.35">
      <c r="A17" s="175"/>
      <c r="B17" s="22" t="s">
        <v>19</v>
      </c>
      <c r="C17" s="72" t="str">
        <f>IF(K17="ДА",K17," ")</f>
        <v xml:space="preserve"> </v>
      </c>
      <c r="D17" s="189" t="s">
        <v>205</v>
      </c>
      <c r="E17" s="190"/>
      <c r="F17" s="67"/>
      <c r="G17" s="68"/>
      <c r="H17" s="30"/>
      <c r="I17" s="23"/>
      <c r="K17" s="8">
        <f>VLOOKUP($B$7,$A$74:$K$1523,8,FALSE)</f>
        <v>0</v>
      </c>
    </row>
    <row r="18" spans="1:14" ht="12.6" customHeight="1" x14ac:dyDescent="0.3">
      <c r="A18" s="177" t="s">
        <v>47</v>
      </c>
      <c r="B18" s="177"/>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178" t="s">
        <v>4</v>
      </c>
      <c r="B25" s="18" t="s">
        <v>53</v>
      </c>
      <c r="C25" s="59" t="s">
        <v>51</v>
      </c>
      <c r="D25" s="19"/>
      <c r="E25" s="88"/>
      <c r="F25" s="84"/>
      <c r="G25" s="84"/>
      <c r="H25" s="21"/>
    </row>
    <row r="26" spans="1:14" ht="12.6" customHeight="1" x14ac:dyDescent="0.3">
      <c r="A26" s="179"/>
      <c r="B26" s="29" t="s">
        <v>5</v>
      </c>
      <c r="C26" s="59"/>
      <c r="D26" s="19"/>
      <c r="E26" s="108"/>
      <c r="F26" s="84"/>
      <c r="G26" s="84"/>
      <c r="H26" s="21"/>
    </row>
    <row r="27" spans="1:14" ht="12.6" customHeight="1" x14ac:dyDescent="0.3">
      <c r="A27" s="178" t="s">
        <v>23</v>
      </c>
      <c r="B27" s="18" t="s">
        <v>6</v>
      </c>
      <c r="C27" s="138"/>
      <c r="D27" s="19"/>
      <c r="E27" s="88"/>
      <c r="F27" s="84"/>
      <c r="G27" s="84"/>
      <c r="H27" s="21"/>
    </row>
    <row r="28" spans="1:14" ht="12.6" customHeight="1" thickBot="1" x14ac:dyDescent="0.35">
      <c r="A28" s="187"/>
      <c r="B28" s="18" t="s">
        <v>7</v>
      </c>
      <c r="C28" s="138"/>
      <c r="D28" s="109"/>
      <c r="E28" s="147"/>
      <c r="F28" s="86"/>
      <c r="G28" s="86"/>
      <c r="H28" s="21"/>
      <c r="I28" s="30"/>
    </row>
    <row r="29" spans="1:14" ht="12.6" customHeight="1" x14ac:dyDescent="0.3">
      <c r="A29" s="187"/>
      <c r="B29" s="114" t="s">
        <v>642</v>
      </c>
      <c r="C29" s="59"/>
      <c r="D29" s="20"/>
      <c r="E29" s="149"/>
      <c r="F29" s="150"/>
      <c r="G29" s="151"/>
      <c r="H29" s="155" t="s">
        <v>644</v>
      </c>
      <c r="I29" s="30"/>
    </row>
    <row r="30" spans="1:14" ht="12.6" customHeight="1" thickBot="1" x14ac:dyDescent="0.35">
      <c r="A30" s="179"/>
      <c r="B30" s="114" t="s">
        <v>643</v>
      </c>
      <c r="C30" s="138"/>
      <c r="D30" s="146"/>
      <c r="E30" s="152"/>
      <c r="F30" s="153"/>
      <c r="G30" s="154"/>
      <c r="H30" s="30"/>
      <c r="I30" s="30"/>
      <c r="J30" s="30"/>
      <c r="K30" s="30"/>
      <c r="L30" s="142"/>
      <c r="M30" s="30"/>
      <c r="N30" s="30"/>
    </row>
    <row r="31" spans="1:14" ht="12.6" customHeight="1" x14ac:dyDescent="0.3">
      <c r="A31" s="31"/>
      <c r="B31" s="31" t="s">
        <v>8</v>
      </c>
      <c r="C31" s="196" t="s">
        <v>645</v>
      </c>
      <c r="D31" s="197"/>
      <c r="E31" s="198" t="s">
        <v>646</v>
      </c>
      <c r="F31" s="199"/>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178" t="s">
        <v>9</v>
      </c>
      <c r="B33" s="32" t="s">
        <v>29</v>
      </c>
      <c r="C33" s="59"/>
      <c r="D33" s="109"/>
      <c r="E33" s="110"/>
      <c r="F33" s="88"/>
      <c r="G33" s="84"/>
      <c r="H33" s="21"/>
    </row>
    <row r="34" spans="1:8" ht="12.75" customHeight="1" x14ac:dyDescent="0.3">
      <c r="A34" s="187"/>
      <c r="B34" s="32" t="s">
        <v>10</v>
      </c>
      <c r="C34" s="59" t="s">
        <v>51</v>
      </c>
      <c r="D34" s="19"/>
      <c r="E34" s="89"/>
      <c r="F34" s="88"/>
      <c r="G34" s="84"/>
      <c r="H34" s="21"/>
    </row>
    <row r="35" spans="1:8" ht="12.75" customHeight="1" x14ac:dyDescent="0.3">
      <c r="A35" s="187"/>
      <c r="B35" s="32" t="s">
        <v>25</v>
      </c>
      <c r="C35" s="59"/>
      <c r="D35" s="19"/>
      <c r="E35" s="89"/>
      <c r="F35" s="88"/>
      <c r="G35" s="84"/>
      <c r="H35" s="21"/>
    </row>
    <row r="36" spans="1:8" ht="12.75" customHeight="1" x14ac:dyDescent="0.3">
      <c r="A36" s="179"/>
      <c r="B36" s="18" t="s">
        <v>26</v>
      </c>
      <c r="C36" s="59"/>
      <c r="D36" s="19"/>
      <c r="E36" s="89"/>
      <c r="F36" s="88"/>
      <c r="G36" s="84"/>
      <c r="H36" s="21"/>
    </row>
    <row r="37" spans="1:8" ht="12.75" customHeight="1" x14ac:dyDescent="0.3">
      <c r="A37" s="178" t="s">
        <v>201</v>
      </c>
      <c r="B37" s="57" t="s">
        <v>29</v>
      </c>
      <c r="C37" s="59"/>
      <c r="D37" s="19"/>
      <c r="E37" s="110"/>
      <c r="F37" s="107"/>
      <c r="G37" s="84"/>
      <c r="H37" s="21"/>
    </row>
    <row r="38" spans="1:8" ht="12.75" customHeight="1" x14ac:dyDescent="0.3">
      <c r="A38" s="179"/>
      <c r="B38" s="60" t="s">
        <v>202</v>
      </c>
      <c r="C38" s="59"/>
      <c r="D38" s="19"/>
      <c r="E38" s="110"/>
      <c r="F38" s="88"/>
      <c r="G38" s="84"/>
      <c r="H38" s="21"/>
    </row>
    <row r="39" spans="1:8" ht="12.75" customHeight="1" x14ac:dyDescent="0.3">
      <c r="A39" s="178" t="s">
        <v>4</v>
      </c>
      <c r="B39" s="18" t="s">
        <v>5</v>
      </c>
      <c r="C39" s="59" t="s">
        <v>51</v>
      </c>
      <c r="D39" s="19"/>
      <c r="E39" s="110"/>
      <c r="F39" s="88"/>
      <c r="G39" s="84"/>
      <c r="H39" s="21"/>
    </row>
    <row r="40" spans="1:8" ht="12.75" customHeight="1" x14ac:dyDescent="0.3">
      <c r="A40" s="179"/>
      <c r="B40" s="18" t="s">
        <v>27</v>
      </c>
      <c r="C40" s="59"/>
      <c r="D40" s="19"/>
      <c r="E40" s="89"/>
      <c r="F40" s="88"/>
      <c r="G40" s="84"/>
      <c r="H40" s="21"/>
    </row>
    <row r="41" spans="1:8" ht="17.100000000000001" customHeight="1" x14ac:dyDescent="0.3">
      <c r="A41" s="180" t="s">
        <v>28</v>
      </c>
      <c r="B41" s="18" t="s">
        <v>11</v>
      </c>
      <c r="C41" s="59" t="s">
        <v>51</v>
      </c>
      <c r="D41" s="59"/>
      <c r="E41" s="139"/>
      <c r="F41" s="88"/>
      <c r="G41" s="84"/>
      <c r="H41" s="21"/>
    </row>
    <row r="42" spans="1:8" ht="12.6" customHeight="1" x14ac:dyDescent="0.3">
      <c r="A42" s="181"/>
      <c r="B42" s="22" t="s">
        <v>12</v>
      </c>
      <c r="C42" s="59"/>
      <c r="D42" s="59"/>
      <c r="E42" s="89"/>
      <c r="F42" s="88"/>
      <c r="G42" s="84"/>
      <c r="H42" s="21"/>
    </row>
    <row r="43" spans="1:8" ht="12.75" customHeight="1" x14ac:dyDescent="0.3">
      <c r="A43" s="174" t="s">
        <v>13</v>
      </c>
      <c r="B43" s="18" t="s">
        <v>50</v>
      </c>
      <c r="C43" s="59" t="s">
        <v>51</v>
      </c>
      <c r="D43" s="4"/>
      <c r="E43" s="96"/>
      <c r="F43" s="88"/>
      <c r="G43" s="84"/>
      <c r="H43" s="21"/>
    </row>
    <row r="44" spans="1:8" ht="12.75" customHeight="1" x14ac:dyDescent="0.3">
      <c r="A44" s="176"/>
      <c r="B44" s="22" t="s">
        <v>14</v>
      </c>
      <c r="C44" s="59"/>
      <c r="D44" s="6"/>
      <c r="E44" s="96"/>
      <c r="F44" s="88"/>
      <c r="G44" s="84"/>
      <c r="H44" s="21"/>
    </row>
    <row r="45" spans="1:8" ht="12.75" customHeight="1" x14ac:dyDescent="0.3">
      <c r="A45" s="29" t="s">
        <v>15</v>
      </c>
      <c r="B45" s="4"/>
      <c r="C45" s="59" t="s">
        <v>51</v>
      </c>
      <c r="D45" s="80"/>
      <c r="E45" s="182"/>
      <c r="F45" s="183"/>
      <c r="G45" s="184"/>
      <c r="H45" s="21"/>
    </row>
    <row r="46" spans="1:8" ht="12.75" customHeight="1" x14ac:dyDescent="0.3">
      <c r="A46" s="178" t="s">
        <v>16</v>
      </c>
      <c r="B46" s="79" t="s">
        <v>29</v>
      </c>
      <c r="C46" s="54" t="s">
        <v>51</v>
      </c>
      <c r="D46" s="55"/>
      <c r="E46" s="110"/>
      <c r="F46" s="84"/>
      <c r="G46" s="84"/>
      <c r="H46" s="21"/>
    </row>
    <row r="47" spans="1:8" ht="12.75" customHeight="1" x14ac:dyDescent="0.3">
      <c r="A47" s="187"/>
      <c r="B47" s="32" t="s">
        <v>48</v>
      </c>
      <c r="C47" s="111"/>
      <c r="D47" s="109"/>
      <c r="E47" s="85"/>
      <c r="F47" s="86"/>
      <c r="G47" s="86"/>
      <c r="H47" s="21"/>
    </row>
    <row r="48" spans="1:8" ht="13.8" x14ac:dyDescent="0.3">
      <c r="A48" s="187"/>
      <c r="B48" s="215" t="s">
        <v>108</v>
      </c>
      <c r="C48" s="216"/>
      <c r="D48" s="217" t="s">
        <v>109</v>
      </c>
      <c r="E48" s="217"/>
      <c r="F48" s="33"/>
      <c r="G48" s="33"/>
      <c r="H48" s="21"/>
    </row>
    <row r="49" spans="1:13" ht="15" customHeight="1" x14ac:dyDescent="0.3">
      <c r="A49" s="174" t="s">
        <v>208</v>
      </c>
      <c r="B49" s="58" t="str">
        <f>IF(C49&gt;0,"Линия 1"," ")</f>
        <v>Линия 1</v>
      </c>
      <c r="C49" s="4">
        <v>100</v>
      </c>
      <c r="D49" s="34" t="str">
        <f>IF(E49&gt;0,"Линия 1"," ")</f>
        <v xml:space="preserve"> </v>
      </c>
      <c r="E49" s="4"/>
      <c r="F49" s="35"/>
      <c r="G49" s="36"/>
      <c r="H49" s="30"/>
    </row>
    <row r="50" spans="1:13" ht="15" customHeight="1" x14ac:dyDescent="0.3">
      <c r="A50" s="175"/>
      <c r="B50" s="58" t="str">
        <f>IF(C50&gt;0,"Линия 2"," ")</f>
        <v>Линия 2</v>
      </c>
      <c r="C50" s="4">
        <v>100</v>
      </c>
      <c r="D50" s="34" t="str">
        <f>IF(E50&gt;0,"Линия 2"," ")</f>
        <v xml:space="preserve"> </v>
      </c>
      <c r="E50" s="4"/>
      <c r="F50" s="35"/>
      <c r="G50" s="36"/>
      <c r="H50" s="30"/>
    </row>
    <row r="51" spans="1:13" ht="15" customHeight="1" x14ac:dyDescent="0.3">
      <c r="A51" s="175"/>
      <c r="B51" s="58" t="str">
        <f>IF(C51&gt;0,"Линия 3"," ")</f>
        <v>Линия 3</v>
      </c>
      <c r="C51" s="4">
        <v>100</v>
      </c>
      <c r="D51" s="34" t="str">
        <f>IF(E51&gt;0,"Линия 3"," ")</f>
        <v xml:space="preserve"> </v>
      </c>
      <c r="E51" s="4"/>
      <c r="F51" s="35"/>
      <c r="G51" s="36"/>
      <c r="H51" s="30"/>
    </row>
    <row r="52" spans="1:13" ht="15" customHeight="1" x14ac:dyDescent="0.3">
      <c r="A52" s="175"/>
      <c r="B52" s="58" t="str">
        <f>IF(C52&gt;0,"Линия 4"," ")</f>
        <v>Линия 4</v>
      </c>
      <c r="C52" s="4">
        <v>100</v>
      </c>
      <c r="D52" s="34" t="str">
        <f>IF(E52&gt;0,"Линия 4"," ")</f>
        <v xml:space="preserve"> </v>
      </c>
      <c r="E52" s="4"/>
      <c r="F52" s="35"/>
      <c r="G52" s="36"/>
      <c r="H52" s="30"/>
    </row>
    <row r="53" spans="1:13" ht="15" customHeight="1" x14ac:dyDescent="0.3">
      <c r="A53" s="175"/>
      <c r="B53" s="58" t="str">
        <f>IF(C53&gt;0,"Линия 5"," ")</f>
        <v xml:space="preserve"> </v>
      </c>
      <c r="C53" s="4"/>
      <c r="D53" s="34" t="str">
        <f>IF(E53&gt;0,"Линия 5"," ")</f>
        <v xml:space="preserve"> </v>
      </c>
      <c r="E53" s="4"/>
      <c r="F53" s="35"/>
      <c r="G53" s="36"/>
      <c r="H53" s="30"/>
    </row>
    <row r="54" spans="1:13" ht="15" customHeight="1" x14ac:dyDescent="0.3">
      <c r="A54" s="175"/>
      <c r="B54" s="61" t="str">
        <f>IF(C54&gt;0,"Линия 6"," ")</f>
        <v xml:space="preserve"> </v>
      </c>
      <c r="C54" s="4"/>
      <c r="D54" s="37" t="str">
        <f>IF(E54&gt;0,"Линия 6"," ")</f>
        <v xml:space="preserve"> </v>
      </c>
      <c r="E54" s="4"/>
      <c r="F54" s="35"/>
      <c r="G54" s="36"/>
      <c r="H54" s="38"/>
    </row>
    <row r="55" spans="1:13" ht="15" customHeight="1" x14ac:dyDescent="0.3">
      <c r="A55" s="175"/>
      <c r="B55" s="66" t="str">
        <f>IF(C55&gt;0,"Линия 7"," ")</f>
        <v xml:space="preserve"> </v>
      </c>
      <c r="C55" s="4"/>
      <c r="D55" s="66" t="str">
        <f>IF(E55&gt;0,"Линия 7"," ")</f>
        <v xml:space="preserve"> </v>
      </c>
      <c r="E55" s="4"/>
      <c r="F55" s="36"/>
      <c r="G55" s="36"/>
      <c r="H55" s="30"/>
    </row>
    <row r="56" spans="1:13" ht="15" customHeight="1" x14ac:dyDescent="0.3">
      <c r="A56" s="176"/>
      <c r="B56" s="66" t="str">
        <f>IF(C56&gt;0,"Линия 8"," ")</f>
        <v xml:space="preserve"> </v>
      </c>
      <c r="C56" s="4"/>
      <c r="D56" s="66" t="str">
        <f>IF(E56&gt;0,"Линия 8"," ")</f>
        <v xml:space="preserve"> </v>
      </c>
      <c r="E56" s="4"/>
      <c r="F56" s="36"/>
      <c r="G56" s="36"/>
      <c r="H56" s="30"/>
    </row>
    <row r="57" spans="1:13" ht="12" customHeight="1" x14ac:dyDescent="0.3">
      <c r="A57" s="180" t="s">
        <v>41</v>
      </c>
      <c r="B57" s="193"/>
      <c r="C57" s="194"/>
      <c r="D57" s="195"/>
      <c r="E57" s="99"/>
      <c r="F57" s="39"/>
      <c r="G57" s="39"/>
      <c r="H57" s="30"/>
    </row>
    <row r="58" spans="1:13" ht="12" customHeight="1" thickBot="1" x14ac:dyDescent="0.35">
      <c r="A58" s="181"/>
      <c r="B58" s="193"/>
      <c r="C58" s="194"/>
      <c r="D58" s="195"/>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188"/>
      <c r="J68" s="188"/>
      <c r="K68" s="47"/>
      <c r="L68" s="188"/>
      <c r="M68" s="188"/>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188"/>
      <c r="J70" s="188"/>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 ref="L68:M68"/>
    <mergeCell ref="D17:E17"/>
    <mergeCell ref="D6:E6"/>
    <mergeCell ref="B58:D58"/>
    <mergeCell ref="B57:D57"/>
    <mergeCell ref="I68:J68"/>
    <mergeCell ref="C31:D31"/>
    <mergeCell ref="E31:F31"/>
    <mergeCell ref="A1:E2"/>
    <mergeCell ref="A49:A56"/>
    <mergeCell ref="A18:B18"/>
    <mergeCell ref="A39:A40"/>
    <mergeCell ref="A41:A42"/>
    <mergeCell ref="E45:G45"/>
    <mergeCell ref="E3:G4"/>
    <mergeCell ref="A33:A36"/>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zoomScale="80" zoomScaleNormal="80" workbookViewId="0">
      <selection activeCell="A16" sqref="A16:G16"/>
    </sheetView>
  </sheetViews>
  <sheetFormatPr defaultColWidth="9.109375" defaultRowHeight="13.8" customHeight="1" zeroHeight="1" x14ac:dyDescent="0.3"/>
  <cols>
    <col min="1" max="1" width="17.44140625" style="116" customWidth="1"/>
    <col min="2" max="2" width="25.6640625" style="116" customWidth="1"/>
    <col min="3" max="3" width="15.5546875" style="116" bestFit="1" customWidth="1"/>
    <col min="4" max="4" width="15.88671875" style="116" customWidth="1"/>
    <col min="5" max="5" width="14.6640625" style="116" customWidth="1"/>
    <col min="6" max="7" width="9.109375" style="116" customWidth="1"/>
    <col min="8" max="8" width="16" style="116" hidden="1" customWidth="1"/>
    <col min="9" max="10" width="9.109375" style="116" hidden="1" customWidth="1"/>
    <col min="11" max="11" width="13.5546875" style="116" hidden="1" customWidth="1"/>
    <col min="12" max="14" width="9.109375" style="116" hidden="1" customWidth="1"/>
    <col min="15" max="15" width="12.44140625" style="116" hidden="1" customWidth="1"/>
    <col min="16" max="17" width="0" style="116" hidden="1" customWidth="1"/>
    <col min="18" max="16384" width="9.109375" style="116"/>
  </cols>
  <sheetData>
    <row r="1" spans="1:7" ht="14.4" x14ac:dyDescent="0.3">
      <c r="B1" s="248" t="s">
        <v>649</v>
      </c>
      <c r="C1" s="248"/>
      <c r="D1" s="248"/>
      <c r="E1" s="248"/>
    </row>
    <row r="2" spans="1:7" x14ac:dyDescent="0.3"/>
    <row r="3" spans="1:7" x14ac:dyDescent="0.3"/>
    <row r="4" spans="1:7" x14ac:dyDescent="0.3"/>
    <row r="5" spans="1:7" x14ac:dyDescent="0.3"/>
    <row r="6" spans="1:7" x14ac:dyDescent="0.3"/>
    <row r="7" spans="1:7" x14ac:dyDescent="0.3"/>
    <row r="8" spans="1:7" x14ac:dyDescent="0.3"/>
    <row r="9" spans="1:7" x14ac:dyDescent="0.3"/>
    <row r="10" spans="1:7" x14ac:dyDescent="0.3"/>
    <row r="11" spans="1:7" x14ac:dyDescent="0.3"/>
    <row r="12" spans="1:7" x14ac:dyDescent="0.3"/>
    <row r="13" spans="1:7" ht="14.4" x14ac:dyDescent="0.3">
      <c r="B13" s="248" t="s">
        <v>667</v>
      </c>
      <c r="C13" s="248"/>
      <c r="D13" s="165" t="s">
        <v>668</v>
      </c>
    </row>
    <row r="14" spans="1:7" ht="14.4" x14ac:dyDescent="0.3">
      <c r="B14" s="167"/>
      <c r="C14" s="167"/>
      <c r="D14" s="165"/>
    </row>
    <row r="15" spans="1:7" ht="22.2" x14ac:dyDescent="0.35">
      <c r="A15" s="158"/>
      <c r="B15" s="249" t="s">
        <v>650</v>
      </c>
      <c r="C15" s="249"/>
      <c r="D15" s="249"/>
      <c r="E15" s="249"/>
      <c r="F15" s="158"/>
      <c r="G15" s="158"/>
    </row>
    <row r="16" spans="1:7" ht="17.399999999999999" x14ac:dyDescent="0.3">
      <c r="A16" s="250" t="s">
        <v>670</v>
      </c>
      <c r="B16" s="250"/>
      <c r="C16" s="250"/>
      <c r="D16" s="250"/>
      <c r="E16" s="250"/>
      <c r="F16" s="250"/>
      <c r="G16" s="250"/>
    </row>
    <row r="17" spans="1:7" x14ac:dyDescent="0.3"/>
    <row r="18" spans="1:7" x14ac:dyDescent="0.3">
      <c r="A18" s="251"/>
      <c r="B18" s="251"/>
      <c r="C18" s="251"/>
      <c r="D18" s="251"/>
      <c r="E18" s="251"/>
      <c r="F18" s="253"/>
      <c r="G18" s="254"/>
    </row>
    <row r="19" spans="1:7" ht="49.2" customHeight="1" thickBot="1" x14ac:dyDescent="0.35">
      <c r="A19" s="252"/>
      <c r="B19" s="252"/>
      <c r="C19" s="252"/>
      <c r="D19" s="252"/>
      <c r="E19" s="252"/>
      <c r="F19" s="255"/>
      <c r="G19" s="255"/>
    </row>
    <row r="20" spans="1:7" ht="14.4" customHeight="1" thickTop="1" x14ac:dyDescent="0.3">
      <c r="A20" s="272"/>
      <c r="B20" s="272"/>
      <c r="C20" s="271"/>
      <c r="D20" s="271"/>
      <c r="E20" s="261" t="s">
        <v>204</v>
      </c>
      <c r="F20" s="262"/>
      <c r="G20" s="262"/>
    </row>
    <row r="21" spans="1:7" ht="15.6" x14ac:dyDescent="0.3">
      <c r="A21" s="340"/>
      <c r="B21" s="311"/>
      <c r="C21" s="312" t="s">
        <v>38</v>
      </c>
      <c r="D21" s="292"/>
      <c r="E21" s="261"/>
      <c r="F21" s="261"/>
      <c r="G21" s="261"/>
    </row>
    <row r="22" spans="1:7" ht="24" thickBot="1" x14ac:dyDescent="0.35">
      <c r="A22" s="317" t="s">
        <v>35</v>
      </c>
      <c r="B22" s="275"/>
      <c r="C22" s="313" t="s">
        <v>39</v>
      </c>
      <c r="D22" s="293"/>
      <c r="E22" s="304"/>
      <c r="F22" s="314"/>
      <c r="G22" s="315"/>
    </row>
    <row r="23" spans="1:7" ht="14.4" thickBot="1" x14ac:dyDescent="0.35">
      <c r="A23" s="317" t="s">
        <v>37</v>
      </c>
      <c r="B23" s="256" t="s">
        <v>651</v>
      </c>
      <c r="C23" s="257"/>
      <c r="D23" s="263" t="s">
        <v>203</v>
      </c>
      <c r="E23" s="264"/>
      <c r="F23" s="311"/>
      <c r="G23" s="316"/>
    </row>
    <row r="24" spans="1:7" ht="28.2" thickBot="1" x14ac:dyDescent="0.35">
      <c r="A24" s="291" t="s">
        <v>36</v>
      </c>
      <c r="B24" s="246" t="s">
        <v>671</v>
      </c>
      <c r="C24" s="247"/>
      <c r="D24" s="169" t="s">
        <v>669</v>
      </c>
      <c r="E24" s="168"/>
      <c r="F24" s="341" t="s">
        <v>42</v>
      </c>
      <c r="G24" s="280">
        <v>1</v>
      </c>
    </row>
    <row r="25" spans="1:7" ht="13.8" customHeight="1" x14ac:dyDescent="0.3">
      <c r="A25" s="265" t="s">
        <v>106</v>
      </c>
      <c r="B25" s="266"/>
      <c r="C25" s="240" t="s">
        <v>198</v>
      </c>
      <c r="D25" s="241"/>
      <c r="E25" s="242" t="s">
        <v>40</v>
      </c>
      <c r="F25" s="243"/>
      <c r="G25" s="243"/>
    </row>
    <row r="26" spans="1:7" ht="18" x14ac:dyDescent="0.3">
      <c r="A26" s="232" t="s">
        <v>30</v>
      </c>
      <c r="B26" s="318" t="s">
        <v>17</v>
      </c>
      <c r="C26" s="268" t="s">
        <v>623</v>
      </c>
      <c r="D26" s="297"/>
      <c r="E26" s="298"/>
      <c r="F26" s="273"/>
      <c r="G26" s="273"/>
    </row>
    <row r="27" spans="1:7" ht="18" x14ac:dyDescent="0.3">
      <c r="A27" s="244"/>
      <c r="B27" s="318" t="s">
        <v>18</v>
      </c>
      <c r="C27" s="268"/>
      <c r="D27" s="297"/>
      <c r="E27" s="297"/>
      <c r="F27" s="273"/>
      <c r="G27" s="273"/>
    </row>
    <row r="28" spans="1:7" ht="18" x14ac:dyDescent="0.3">
      <c r="A28" s="244"/>
      <c r="B28" s="318" t="s">
        <v>31</v>
      </c>
      <c r="C28" s="268"/>
      <c r="D28" s="297"/>
      <c r="E28" s="297"/>
      <c r="F28" s="273"/>
      <c r="G28" s="273"/>
    </row>
    <row r="29" spans="1:7" ht="18" x14ac:dyDescent="0.3">
      <c r="A29" s="244"/>
      <c r="B29" s="318" t="s">
        <v>32</v>
      </c>
      <c r="C29" s="268" t="s">
        <v>623</v>
      </c>
      <c r="D29" s="297"/>
      <c r="E29" s="297"/>
      <c r="F29" s="273"/>
      <c r="G29" s="273"/>
    </row>
    <row r="30" spans="1:7" ht="18" x14ac:dyDescent="0.3">
      <c r="A30" s="244"/>
      <c r="B30" s="318" t="s">
        <v>33</v>
      </c>
      <c r="C30" s="268"/>
      <c r="D30" s="297"/>
      <c r="E30" s="297"/>
      <c r="F30" s="273"/>
      <c r="G30" s="273"/>
    </row>
    <row r="31" spans="1:7" ht="18" x14ac:dyDescent="0.3">
      <c r="A31" s="244"/>
      <c r="B31" s="318" t="s">
        <v>184</v>
      </c>
      <c r="C31" s="268"/>
      <c r="D31" s="297"/>
      <c r="E31" s="297"/>
      <c r="F31" s="273"/>
      <c r="G31" s="273"/>
    </row>
    <row r="32" spans="1:7" ht="18" x14ac:dyDescent="0.3">
      <c r="A32" s="244"/>
      <c r="B32" s="318" t="s">
        <v>34</v>
      </c>
      <c r="C32" s="268" t="s">
        <v>652</v>
      </c>
      <c r="D32" s="297"/>
      <c r="E32" s="297"/>
      <c r="F32" s="273"/>
      <c r="G32" s="273"/>
    </row>
    <row r="33" spans="1:7" x14ac:dyDescent="0.3">
      <c r="A33" s="244"/>
      <c r="B33" s="319" t="s">
        <v>209</v>
      </c>
      <c r="C33" s="276" t="s">
        <v>635</v>
      </c>
      <c r="D33" s="276"/>
      <c r="E33" s="299"/>
      <c r="F33" s="299"/>
      <c r="G33" s="273"/>
    </row>
    <row r="34" spans="1:7" ht="18" x14ac:dyDescent="0.3">
      <c r="A34" s="244"/>
      <c r="B34" s="319" t="s">
        <v>19</v>
      </c>
      <c r="C34" s="268" t="s">
        <v>623</v>
      </c>
      <c r="D34" s="299"/>
      <c r="E34" s="300" t="s">
        <v>205</v>
      </c>
      <c r="F34" s="299"/>
      <c r="G34" s="268"/>
    </row>
    <row r="35" spans="1:7" ht="18" x14ac:dyDescent="0.3">
      <c r="A35" s="245" t="s">
        <v>47</v>
      </c>
      <c r="B35" s="237"/>
      <c r="C35" s="268"/>
      <c r="D35" s="268"/>
      <c r="E35" s="301"/>
      <c r="F35" s="297"/>
      <c r="G35" s="297"/>
    </row>
    <row r="36" spans="1:7" ht="18" x14ac:dyDescent="0.3">
      <c r="A36" s="320" t="s">
        <v>0</v>
      </c>
      <c r="B36" s="321" t="s">
        <v>215</v>
      </c>
      <c r="C36" s="268"/>
      <c r="D36" s="268"/>
      <c r="E36" s="301"/>
      <c r="F36" s="297"/>
      <c r="G36" s="297"/>
    </row>
    <row r="37" spans="1:7" ht="18" x14ac:dyDescent="0.3">
      <c r="A37" s="322" t="s">
        <v>1</v>
      </c>
      <c r="B37" s="323" t="s">
        <v>216</v>
      </c>
      <c r="C37" s="268" t="s">
        <v>623</v>
      </c>
      <c r="D37" s="268" t="s">
        <v>623</v>
      </c>
      <c r="E37" s="301"/>
      <c r="F37" s="297"/>
      <c r="G37" s="297"/>
    </row>
    <row r="38" spans="1:7" ht="18" x14ac:dyDescent="0.3">
      <c r="A38" s="324" t="s">
        <v>2</v>
      </c>
      <c r="B38" s="321" t="s">
        <v>215</v>
      </c>
      <c r="C38" s="268"/>
      <c r="D38" s="273"/>
      <c r="E38" s="301" t="s">
        <v>653</v>
      </c>
      <c r="F38" s="297"/>
      <c r="G38" s="297"/>
    </row>
    <row r="39" spans="1:7" ht="18" x14ac:dyDescent="0.3">
      <c r="A39" s="322" t="s">
        <v>3</v>
      </c>
      <c r="B39" s="323" t="s">
        <v>216</v>
      </c>
      <c r="C39" s="268"/>
      <c r="D39" s="273"/>
      <c r="E39" s="301" t="s">
        <v>653</v>
      </c>
      <c r="F39" s="297"/>
      <c r="G39" s="297"/>
    </row>
    <row r="40" spans="1:7" ht="18" x14ac:dyDescent="0.3">
      <c r="A40" s="325" t="s">
        <v>20</v>
      </c>
      <c r="B40" s="326" t="s">
        <v>21</v>
      </c>
      <c r="C40" s="268" t="s">
        <v>654</v>
      </c>
      <c r="D40" s="268" t="s">
        <v>654</v>
      </c>
      <c r="E40" s="301" t="s">
        <v>653</v>
      </c>
      <c r="F40" s="297"/>
      <c r="G40" s="297"/>
    </row>
    <row r="41" spans="1:7" ht="18" x14ac:dyDescent="0.3">
      <c r="A41" s="327" t="s">
        <v>22</v>
      </c>
      <c r="B41" s="328"/>
      <c r="C41" s="268"/>
      <c r="D41" s="273"/>
      <c r="E41" s="301"/>
      <c r="F41" s="297"/>
      <c r="G41" s="297"/>
    </row>
    <row r="42" spans="1:7" ht="18" x14ac:dyDescent="0.3">
      <c r="A42" s="235" t="s">
        <v>4</v>
      </c>
      <c r="B42" s="318" t="s">
        <v>53</v>
      </c>
      <c r="C42" s="268" t="s">
        <v>623</v>
      </c>
      <c r="D42" s="268" t="s">
        <v>623</v>
      </c>
      <c r="E42" s="301"/>
      <c r="F42" s="297"/>
      <c r="G42" s="297"/>
    </row>
    <row r="43" spans="1:7" ht="18" x14ac:dyDescent="0.3">
      <c r="A43" s="258"/>
      <c r="B43" s="318" t="s">
        <v>5</v>
      </c>
      <c r="C43" s="268"/>
      <c r="D43" s="273"/>
      <c r="E43" s="301"/>
      <c r="F43" s="297"/>
      <c r="G43" s="297"/>
    </row>
    <row r="44" spans="1:7" ht="18" x14ac:dyDescent="0.3">
      <c r="A44" s="235" t="s">
        <v>23</v>
      </c>
      <c r="B44" s="318" t="s">
        <v>6</v>
      </c>
      <c r="C44" s="274"/>
      <c r="D44" s="273"/>
      <c r="E44" s="301"/>
      <c r="F44" s="297"/>
      <c r="G44" s="297"/>
    </row>
    <row r="45" spans="1:7" ht="18.600000000000001" thickBot="1" x14ac:dyDescent="0.35">
      <c r="A45" s="236"/>
      <c r="B45" s="318" t="s">
        <v>7</v>
      </c>
      <c r="C45" s="268"/>
      <c r="D45" s="268"/>
      <c r="E45" s="277"/>
      <c r="F45" s="297"/>
      <c r="G45" s="297"/>
    </row>
    <row r="46" spans="1:7" ht="18" x14ac:dyDescent="0.3">
      <c r="A46" s="236"/>
      <c r="B46" s="318" t="s">
        <v>642</v>
      </c>
      <c r="C46" s="268" t="s">
        <v>623</v>
      </c>
      <c r="D46" s="268" t="s">
        <v>623</v>
      </c>
      <c r="E46" s="278"/>
      <c r="F46" s="297"/>
      <c r="G46" s="297"/>
    </row>
    <row r="47" spans="1:7" ht="18" x14ac:dyDescent="0.3">
      <c r="A47" s="258"/>
      <c r="B47" s="318" t="s">
        <v>643</v>
      </c>
      <c r="C47" s="274"/>
      <c r="D47" s="296"/>
      <c r="E47" s="301"/>
      <c r="F47" s="297"/>
      <c r="G47" s="297"/>
    </row>
    <row r="48" spans="1:7" ht="18" x14ac:dyDescent="0.3">
      <c r="A48" s="329"/>
      <c r="B48" s="330" t="s">
        <v>8</v>
      </c>
      <c r="C48" s="295"/>
      <c r="D48" s="295"/>
      <c r="E48" s="259" t="s">
        <v>653</v>
      </c>
      <c r="F48" s="260"/>
      <c r="G48" s="298"/>
    </row>
    <row r="49" spans="1:7" ht="18" x14ac:dyDescent="0.3">
      <c r="A49" s="327" t="s">
        <v>24</v>
      </c>
      <c r="B49" s="328"/>
      <c r="C49" s="268"/>
      <c r="D49" s="273"/>
      <c r="E49" s="301"/>
      <c r="F49" s="301"/>
      <c r="G49" s="297"/>
    </row>
    <row r="50" spans="1:7" ht="18" x14ac:dyDescent="0.3">
      <c r="A50" s="235" t="s">
        <v>9</v>
      </c>
      <c r="B50" s="331" t="s">
        <v>29</v>
      </c>
      <c r="C50" s="274"/>
      <c r="D50" s="273"/>
      <c r="E50" s="301"/>
      <c r="F50" s="301"/>
      <c r="G50" s="297"/>
    </row>
    <row r="51" spans="1:7" ht="18" x14ac:dyDescent="0.3">
      <c r="A51" s="236"/>
      <c r="B51" s="331" t="s">
        <v>10</v>
      </c>
      <c r="C51" s="268"/>
      <c r="D51" s="273"/>
      <c r="E51" s="301"/>
      <c r="F51" s="301"/>
      <c r="G51" s="297"/>
    </row>
    <row r="52" spans="1:7" ht="18" x14ac:dyDescent="0.3">
      <c r="A52" s="258"/>
      <c r="B52" s="318" t="s">
        <v>26</v>
      </c>
      <c r="C52" s="268"/>
      <c r="D52" s="273"/>
      <c r="E52" s="301"/>
      <c r="F52" s="301"/>
      <c r="G52" s="297"/>
    </row>
    <row r="53" spans="1:7" ht="18" x14ac:dyDescent="0.3">
      <c r="A53" s="235" t="s">
        <v>201</v>
      </c>
      <c r="B53" s="318" t="s">
        <v>29</v>
      </c>
      <c r="C53" s="268"/>
      <c r="D53" s="273"/>
      <c r="E53" s="301"/>
      <c r="F53" s="301"/>
      <c r="G53" s="297"/>
    </row>
    <row r="54" spans="1:7" ht="18" x14ac:dyDescent="0.3">
      <c r="A54" s="258"/>
      <c r="B54" s="318" t="s">
        <v>664</v>
      </c>
      <c r="C54" s="268"/>
      <c r="D54" s="268"/>
      <c r="E54" s="301"/>
      <c r="F54" s="301"/>
      <c r="G54" s="297"/>
    </row>
    <row r="55" spans="1:7" ht="18" x14ac:dyDescent="0.3">
      <c r="A55" s="235" t="s">
        <v>4</v>
      </c>
      <c r="B55" s="318" t="s">
        <v>5</v>
      </c>
      <c r="C55" s="268"/>
      <c r="D55" s="268"/>
      <c r="E55" s="301"/>
      <c r="F55" s="301"/>
      <c r="G55" s="297"/>
    </row>
    <row r="56" spans="1:7" ht="18" x14ac:dyDescent="0.3">
      <c r="A56" s="258"/>
      <c r="B56" s="318" t="s">
        <v>27</v>
      </c>
      <c r="C56" s="268"/>
      <c r="D56" s="273"/>
      <c r="E56" s="301"/>
      <c r="F56" s="301"/>
      <c r="G56" s="297"/>
    </row>
    <row r="57" spans="1:7" ht="18" x14ac:dyDescent="0.3">
      <c r="A57" s="230" t="s">
        <v>28</v>
      </c>
      <c r="B57" s="318" t="s">
        <v>11</v>
      </c>
      <c r="C57" s="268"/>
      <c r="D57" s="268"/>
      <c r="E57" s="301"/>
      <c r="F57" s="301"/>
      <c r="G57" s="297"/>
    </row>
    <row r="58" spans="1:7" ht="18" x14ac:dyDescent="0.3">
      <c r="A58" s="231"/>
      <c r="B58" s="319" t="s">
        <v>12</v>
      </c>
      <c r="C58" s="268"/>
      <c r="D58" s="268"/>
      <c r="E58" s="301"/>
      <c r="F58" s="301"/>
      <c r="G58" s="297"/>
    </row>
    <row r="59" spans="1:7" ht="18" x14ac:dyDescent="0.3">
      <c r="A59" s="232" t="s">
        <v>13</v>
      </c>
      <c r="B59" s="318" t="s">
        <v>50</v>
      </c>
      <c r="C59" s="268"/>
      <c r="D59" s="268"/>
      <c r="E59" s="301"/>
      <c r="F59" s="301"/>
      <c r="G59" s="297"/>
    </row>
    <row r="60" spans="1:7" ht="18" x14ac:dyDescent="0.3">
      <c r="A60" s="233"/>
      <c r="B60" s="319" t="s">
        <v>14</v>
      </c>
      <c r="C60" s="268"/>
      <c r="D60" s="268"/>
      <c r="E60" s="301"/>
      <c r="F60" s="301"/>
      <c r="G60" s="297"/>
    </row>
    <row r="61" spans="1:7" ht="18" x14ac:dyDescent="0.3">
      <c r="A61" s="332" t="s">
        <v>15</v>
      </c>
      <c r="B61" s="333"/>
      <c r="C61" s="268"/>
      <c r="D61" s="273"/>
      <c r="E61" s="234"/>
      <c r="F61" s="234"/>
      <c r="G61" s="234"/>
    </row>
    <row r="62" spans="1:7" ht="18" x14ac:dyDescent="0.3">
      <c r="A62" s="235" t="s">
        <v>16</v>
      </c>
      <c r="B62" s="334" t="s">
        <v>29</v>
      </c>
      <c r="C62" s="268"/>
      <c r="D62" s="268"/>
      <c r="E62" s="301"/>
      <c r="F62" s="297"/>
      <c r="G62" s="297"/>
    </row>
    <row r="63" spans="1:7" ht="18" customHeight="1" x14ac:dyDescent="0.3">
      <c r="A63" s="236"/>
      <c r="B63" s="331" t="s">
        <v>48</v>
      </c>
      <c r="C63" s="335"/>
      <c r="D63" s="305"/>
      <c r="E63" s="306"/>
      <c r="F63" s="307"/>
      <c r="G63" s="307"/>
    </row>
    <row r="64" spans="1:7" x14ac:dyDescent="0.3">
      <c r="A64" s="236"/>
      <c r="B64" s="237" t="s">
        <v>108</v>
      </c>
      <c r="C64" s="238"/>
      <c r="D64" s="239" t="s">
        <v>109</v>
      </c>
      <c r="E64" s="239"/>
      <c r="F64" s="336"/>
      <c r="G64" s="336"/>
    </row>
    <row r="65" spans="1:7" ht="18" customHeight="1" x14ac:dyDescent="0.3">
      <c r="A65" s="220" t="s">
        <v>208</v>
      </c>
      <c r="B65" s="337" t="s">
        <v>655</v>
      </c>
      <c r="C65" s="338"/>
      <c r="D65" s="323" t="s">
        <v>655</v>
      </c>
      <c r="E65" s="338"/>
      <c r="F65" s="309"/>
      <c r="G65" s="310"/>
    </row>
    <row r="66" spans="1:7" ht="18" x14ac:dyDescent="0.3">
      <c r="A66" s="221"/>
      <c r="B66" s="294" t="s">
        <v>656</v>
      </c>
      <c r="C66" s="268"/>
      <c r="D66" s="286" t="s">
        <v>656</v>
      </c>
      <c r="E66" s="268"/>
      <c r="F66" s="309"/>
      <c r="G66" s="310"/>
    </row>
    <row r="67" spans="1:7" ht="18" x14ac:dyDescent="0.3">
      <c r="A67" s="221"/>
      <c r="B67" s="294" t="s">
        <v>657</v>
      </c>
      <c r="C67" s="268"/>
      <c r="D67" s="286" t="s">
        <v>657</v>
      </c>
      <c r="E67" s="268"/>
      <c r="F67" s="309"/>
      <c r="G67" s="310"/>
    </row>
    <row r="68" spans="1:7" ht="18" x14ac:dyDescent="0.3">
      <c r="A68" s="221"/>
      <c r="B68" s="294"/>
      <c r="C68" s="268"/>
      <c r="D68" s="286"/>
      <c r="E68" s="268"/>
      <c r="F68" s="309"/>
      <c r="G68" s="310"/>
    </row>
    <row r="69" spans="1:7" ht="18" x14ac:dyDescent="0.3">
      <c r="A69" s="221"/>
      <c r="B69" s="294"/>
      <c r="C69" s="268"/>
      <c r="D69" s="286" t="s">
        <v>652</v>
      </c>
      <c r="E69" s="268"/>
      <c r="F69" s="309"/>
      <c r="G69" s="310"/>
    </row>
    <row r="70" spans="1:7" ht="18" x14ac:dyDescent="0.3">
      <c r="A70" s="221"/>
      <c r="B70" s="287" t="s">
        <v>652</v>
      </c>
      <c r="C70" s="268"/>
      <c r="D70" s="288" t="s">
        <v>652</v>
      </c>
      <c r="E70" s="268"/>
      <c r="F70" s="309"/>
      <c r="G70" s="310"/>
    </row>
    <row r="71" spans="1:7" ht="13.8" customHeight="1" x14ac:dyDescent="0.3">
      <c r="A71" s="221"/>
      <c r="B71" s="289" t="s">
        <v>652</v>
      </c>
      <c r="C71" s="268"/>
      <c r="D71" s="289" t="s">
        <v>652</v>
      </c>
      <c r="E71" s="268"/>
      <c r="F71" s="310"/>
      <c r="G71" s="310"/>
    </row>
    <row r="72" spans="1:7" ht="18" x14ac:dyDescent="0.3">
      <c r="A72" s="222"/>
      <c r="B72" s="290" t="s">
        <v>652</v>
      </c>
      <c r="C72" s="269"/>
      <c r="D72" s="290" t="s">
        <v>652</v>
      </c>
      <c r="E72" s="269"/>
      <c r="F72" s="310"/>
      <c r="G72" s="310"/>
    </row>
    <row r="73" spans="1:7" ht="13.8" customHeight="1" x14ac:dyDescent="0.3">
      <c r="A73" s="223" t="s">
        <v>41</v>
      </c>
      <c r="B73" s="225"/>
      <c r="C73" s="226"/>
      <c r="D73" s="226"/>
      <c r="E73" s="282"/>
      <c r="F73" s="303"/>
      <c r="G73" s="303"/>
    </row>
    <row r="74" spans="1:7" x14ac:dyDescent="0.3">
      <c r="A74" s="224"/>
      <c r="B74" s="227"/>
      <c r="C74" s="228"/>
      <c r="D74" s="229"/>
      <c r="E74" s="284"/>
      <c r="F74" s="311"/>
      <c r="G74" s="311"/>
    </row>
    <row r="75" spans="1:7" ht="18.600000000000001" thickBot="1" x14ac:dyDescent="0.35">
      <c r="A75" s="332" t="s">
        <v>107</v>
      </c>
      <c r="B75" s="281"/>
      <c r="C75" s="308" t="s">
        <v>200</v>
      </c>
      <c r="D75" s="218"/>
      <c r="E75" s="219"/>
      <c r="F75" s="311"/>
      <c r="G75" s="311"/>
    </row>
    <row r="76" spans="1:7" ht="18" x14ac:dyDescent="0.3">
      <c r="A76" s="339" t="s">
        <v>658</v>
      </c>
      <c r="B76" s="283"/>
      <c r="C76" s="302"/>
      <c r="D76" s="270"/>
      <c r="E76" s="270"/>
      <c r="F76" s="311"/>
      <c r="G76" s="311"/>
    </row>
    <row r="77" spans="1:7" ht="18" x14ac:dyDescent="0.3">
      <c r="A77" s="285" t="s">
        <v>659</v>
      </c>
      <c r="B77" s="283"/>
      <c r="C77" s="279"/>
      <c r="D77" s="270"/>
      <c r="E77" s="270"/>
      <c r="F77" s="271"/>
      <c r="G77" s="271"/>
    </row>
    <row r="78" spans="1:7" ht="14.4" x14ac:dyDescent="0.3">
      <c r="A78" s="159" t="s">
        <v>665</v>
      </c>
      <c r="B78" s="267"/>
      <c r="C78" s="267"/>
      <c r="D78" s="159"/>
      <c r="E78" s="160" t="s">
        <v>207</v>
      </c>
      <c r="F78" s="156"/>
      <c r="G78" s="159"/>
    </row>
    <row r="79" spans="1:7" ht="14.4" x14ac:dyDescent="0.3">
      <c r="A79" s="157"/>
      <c r="B79" s="166"/>
      <c r="C79" s="166"/>
      <c r="D79" s="159"/>
      <c r="E79" s="159"/>
      <c r="F79" s="159"/>
      <c r="G79" s="159"/>
    </row>
    <row r="80" spans="1:7" x14ac:dyDescent="0.3">
      <c r="A80" s="157" t="s">
        <v>660</v>
      </c>
      <c r="B80" s="112"/>
      <c r="C80" s="113"/>
      <c r="D80" s="159" t="s">
        <v>661</v>
      </c>
      <c r="E80" s="113"/>
      <c r="F80" s="159" t="s">
        <v>666</v>
      </c>
      <c r="G80" s="156"/>
    </row>
    <row r="81" spans="1:7" x14ac:dyDescent="0.3">
      <c r="A81" s="157"/>
      <c r="B81" s="112"/>
      <c r="C81" s="113"/>
      <c r="D81" s="161"/>
      <c r="E81" s="113"/>
      <c r="F81" s="159"/>
      <c r="G81" s="159"/>
    </row>
    <row r="82" spans="1:7" x14ac:dyDescent="0.3">
      <c r="A82" s="157"/>
      <c r="B82" s="112"/>
      <c r="C82" s="113"/>
      <c r="D82" s="162" t="s">
        <v>210</v>
      </c>
      <c r="E82" s="113"/>
      <c r="F82" s="163"/>
      <c r="G82" s="159"/>
    </row>
    <row r="83" spans="1:7" x14ac:dyDescent="0.3">
      <c r="A83" s="157"/>
      <c r="B83" s="112"/>
      <c r="C83" s="113"/>
      <c r="D83" s="159"/>
      <c r="E83" s="113"/>
      <c r="F83" s="159"/>
      <c r="G83" s="159"/>
    </row>
    <row r="84" spans="1:7" x14ac:dyDescent="0.3">
      <c r="A84" s="157"/>
      <c r="B84" s="112"/>
      <c r="C84" s="113"/>
      <c r="D84" s="161"/>
      <c r="E84" s="113"/>
      <c r="F84" s="164"/>
      <c r="G84" s="159"/>
    </row>
    <row r="85" spans="1:7" x14ac:dyDescent="0.3">
      <c r="A85" s="159"/>
      <c r="B85" s="113"/>
      <c r="C85" s="113"/>
      <c r="D85" s="161"/>
      <c r="E85" s="5"/>
      <c r="F85" s="163"/>
      <c r="G85" s="159"/>
    </row>
    <row r="86" spans="1:7" x14ac:dyDescent="0.3">
      <c r="A86" s="161" t="s">
        <v>662</v>
      </c>
      <c r="B86" s="41"/>
      <c r="C86" s="113" t="s">
        <v>663</v>
      </c>
      <c r="D86" s="161"/>
      <c r="E86" s="113"/>
      <c r="F86" s="164"/>
      <c r="G86" s="159"/>
    </row>
    <row r="87" spans="1:7" x14ac:dyDescent="0.3">
      <c r="A87" s="159"/>
      <c r="B87" s="113"/>
      <c r="C87" s="113"/>
      <c r="D87" s="161"/>
      <c r="E87" s="5"/>
      <c r="F87" s="163"/>
      <c r="G87" s="159"/>
    </row>
    <row r="88" spans="1:7" x14ac:dyDescent="0.3">
      <c r="A88" s="159"/>
      <c r="B88" s="159"/>
      <c r="C88" s="159"/>
      <c r="D88" s="161" t="s">
        <v>46</v>
      </c>
      <c r="E88" s="113"/>
      <c r="F88" s="164"/>
      <c r="G88" s="159"/>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3">
    <mergeCell ref="A55:A56"/>
    <mergeCell ref="A57:A58"/>
    <mergeCell ref="A59:A60"/>
    <mergeCell ref="E61:G61"/>
    <mergeCell ref="A62:A64"/>
    <mergeCell ref="B64:C64"/>
    <mergeCell ref="D64:E64"/>
    <mergeCell ref="B78:C78"/>
    <mergeCell ref="B23:C23"/>
    <mergeCell ref="A42:A43"/>
    <mergeCell ref="A44:A47"/>
    <mergeCell ref="E48:F48"/>
    <mergeCell ref="A50:A52"/>
    <mergeCell ref="E20:G21"/>
    <mergeCell ref="D23:E23"/>
    <mergeCell ref="A53:A54"/>
    <mergeCell ref="A25:B25"/>
    <mergeCell ref="C25:D25"/>
    <mergeCell ref="E25:G25"/>
    <mergeCell ref="A26:A34"/>
    <mergeCell ref="A35:B35"/>
    <mergeCell ref="B24:C24"/>
    <mergeCell ref="B1:E1"/>
    <mergeCell ref="B13:C13"/>
    <mergeCell ref="B15:E15"/>
    <mergeCell ref="A16:G16"/>
    <mergeCell ref="A18:E19"/>
    <mergeCell ref="F18:G19"/>
    <mergeCell ref="D75:E75"/>
    <mergeCell ref="A65:A72"/>
    <mergeCell ref="A73:A74"/>
    <mergeCell ref="B73:D73"/>
    <mergeCell ref="B74:D74"/>
  </mergeCells>
  <hyperlinks>
    <hyperlink ref="D13" r:id="rId1"/>
  </hyperlinks>
  <printOptions horizontalCentered="1" verticalCentered="1"/>
  <pageMargins left="0.19685039370078741" right="0.11811023622047245" top="0.15748031496062992" bottom="0.15748031496062992" header="0" footer="0"/>
  <pageSetup paperSize="9" scale="54"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2КТП-ПК 25, 40, 63, 100, 160, 250, 400, 630, 1000 || ЗТП. Опросный лист на комплектные двухтрансформаторные подстанции проходные с кабельным вводом. Бланк, форма заказа на киосковые 2КТППК, 2КТППК25, 2КТППК40, 2КТППК63, 2КТППК100, 2КТППК160, 2КТППК250, 2КТППК400, 2КТППК630, 2КТППК1000.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2КТП-ПК 25, 40, 63, 100, 160, 250, 400, 630, 1000 || ЗТП. Опросный лист на комплектные двухтрансформаторные подстанции проходные с кабельным вводом. Бланк, форма заказа на киосковые 2КТППК, 2КТППК25, 2КТППК40, 2КТППК63, 2КТППК100, 2КТППК160, 2КТППК250, 2КТППК400, 2КТППК630, 2КТППК1000.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2016-04-03T07:46:51Z</cp:lastPrinted>
  <dcterms:created xsi:type="dcterms:W3CDTF">2010-05-28T09:06:30Z</dcterms:created>
  <dcterms:modified xsi:type="dcterms:W3CDTF">2016-04-03T07:48:30Z</dcterms:modified>
</cp:coreProperties>
</file>