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7392" yWindow="48" windowWidth="7728" windowHeight="8700" firstSheet="1" activeTab="1"/>
  </bookViews>
  <sheets>
    <sheet name="БЛАНК-КТП" sheetId="3" state="hidden" r:id="rId1"/>
    <sheet name="Бланк КТП" sheetId="6" r:id="rId2"/>
  </sheets>
  <externalReferences>
    <externalReference r:id="rId3"/>
  </externalReferences>
  <definedNames>
    <definedName name="_xlnm._FilterDatabase" localSheetId="0" hidden="1">'БЛАНК-КТП'!$A$73:$O$666</definedName>
    <definedName name="_xlnm.Print_Area" localSheetId="0">'БЛАНК-КТП'!$A$1:$G$94</definedName>
  </definedNames>
  <calcPr calcId="145621"/>
</workbook>
</file>

<file path=xl/calcChain.xml><?xml version="1.0" encoding="utf-8"?>
<calcChain xmlns="http://schemas.openxmlformats.org/spreadsheetml/2006/main">
  <c r="A1" i="3" l="1"/>
  <c r="O607" i="3"/>
  <c r="E607" i="3" s="1"/>
  <c r="O606" i="3"/>
  <c r="E606" i="3" s="1"/>
  <c r="O605" i="3"/>
  <c r="E605" i="3" s="1"/>
  <c r="O604" i="3"/>
  <c r="O603" i="3"/>
  <c r="E603" i="3" s="1"/>
  <c r="O602" i="3"/>
  <c r="E602" i="3" s="1"/>
  <c r="O601" i="3"/>
  <c r="E601" i="3" s="1"/>
  <c r="O600" i="3"/>
  <c r="O599" i="3"/>
  <c r="E599" i="3" s="1"/>
  <c r="O598" i="3"/>
  <c r="E598" i="3" s="1"/>
  <c r="O597" i="3"/>
  <c r="E597" i="3" s="1"/>
  <c r="O596" i="3"/>
  <c r="O595" i="3"/>
  <c r="E595" i="3" s="1"/>
  <c r="O594" i="3"/>
  <c r="E594" i="3" s="1"/>
  <c r="O593" i="3"/>
  <c r="O592" i="3"/>
  <c r="O591" i="3"/>
  <c r="E591" i="3" s="1"/>
  <c r="O590" i="3"/>
  <c r="E590" i="3" s="1"/>
  <c r="O589" i="3"/>
  <c r="E589" i="3" s="1"/>
  <c r="O588" i="3"/>
  <c r="O587" i="3"/>
  <c r="E587" i="3" s="1"/>
  <c r="O586" i="3"/>
  <c r="E586" i="3" s="1"/>
  <c r="O585" i="3"/>
  <c r="E585" i="3" s="1"/>
  <c r="O584" i="3"/>
  <c r="O583" i="3"/>
  <c r="E583" i="3" s="1"/>
  <c r="O582" i="3"/>
  <c r="E582" i="3" s="1"/>
  <c r="O581" i="3"/>
  <c r="E581" i="3" s="1"/>
  <c r="O580" i="3"/>
  <c r="O579" i="3"/>
  <c r="E579" i="3" s="1"/>
  <c r="O578" i="3"/>
  <c r="E578" i="3" s="1"/>
  <c r="O577" i="3"/>
  <c r="E577" i="3" s="1"/>
  <c r="O576" i="3"/>
  <c r="O575" i="3"/>
  <c r="E575" i="3" s="1"/>
  <c r="O574" i="3"/>
  <c r="E574" i="3" s="1"/>
  <c r="O227" i="3"/>
  <c r="E227" i="3" s="1"/>
  <c r="O226" i="3"/>
  <c r="O225" i="3"/>
  <c r="O224" i="3"/>
  <c r="E224" i="3" s="1"/>
  <c r="O223" i="3"/>
  <c r="E223" i="3" s="1"/>
  <c r="O222" i="3"/>
  <c r="O221" i="3"/>
  <c r="O220" i="3"/>
  <c r="E220" i="3" s="1"/>
  <c r="O219" i="3"/>
  <c r="E219" i="3" s="1"/>
  <c r="O218" i="3"/>
  <c r="O217" i="3"/>
  <c r="O216" i="3"/>
  <c r="E216" i="3" s="1"/>
  <c r="O215" i="3"/>
  <c r="E215" i="3" s="1"/>
  <c r="O214" i="3"/>
  <c r="O213" i="3"/>
  <c r="O212" i="3"/>
  <c r="E212" i="3" s="1"/>
  <c r="O211" i="3"/>
  <c r="E211" i="3" s="1"/>
  <c r="O210" i="3"/>
  <c r="O209" i="3"/>
  <c r="O208" i="3"/>
  <c r="E208" i="3" s="1"/>
  <c r="O207" i="3"/>
  <c r="E207" i="3" s="1"/>
  <c r="O206" i="3"/>
  <c r="O205" i="3"/>
  <c r="O204" i="3"/>
  <c r="E204" i="3" s="1"/>
  <c r="O203" i="3"/>
  <c r="E203" i="3" s="1"/>
  <c r="O202" i="3"/>
  <c r="O201" i="3"/>
  <c r="O200" i="3"/>
  <c r="E200" i="3" s="1"/>
  <c r="O199" i="3"/>
  <c r="E199" i="3" s="1"/>
  <c r="O198" i="3"/>
  <c r="O197" i="3"/>
  <c r="O196" i="3"/>
  <c r="E196" i="3" s="1"/>
  <c r="O195" i="3"/>
  <c r="E195" i="3" s="1"/>
  <c r="O194" i="3"/>
  <c r="O193" i="3"/>
  <c r="O192" i="3"/>
  <c r="E192" i="3" s="1"/>
  <c r="O191" i="3"/>
  <c r="E191" i="3" s="1"/>
  <c r="O190" i="3"/>
  <c r="O189" i="3"/>
  <c r="O188" i="3"/>
  <c r="E188" i="3" s="1"/>
  <c r="O187" i="3"/>
  <c r="O186" i="3"/>
  <c r="O185" i="3"/>
  <c r="O184" i="3"/>
  <c r="E184" i="3" s="1"/>
  <c r="O183" i="3"/>
  <c r="E183" i="3" s="1"/>
  <c r="O182" i="3"/>
  <c r="O181" i="3"/>
  <c r="E181" i="3" s="1"/>
  <c r="O180" i="3"/>
  <c r="E180" i="3" s="1"/>
  <c r="O179" i="3"/>
  <c r="E179" i="3" s="1"/>
  <c r="O178" i="3"/>
  <c r="O177" i="3"/>
  <c r="O176" i="3"/>
  <c r="E176" i="3" s="1"/>
  <c r="O175" i="3"/>
  <c r="E175" i="3" s="1"/>
  <c r="O174" i="3"/>
  <c r="O173" i="3"/>
  <c r="E173" i="3" s="1"/>
  <c r="O172" i="3"/>
  <c r="E172" i="3" s="1"/>
  <c r="O171" i="3"/>
  <c r="E171" i="3" s="1"/>
  <c r="O170" i="3"/>
  <c r="O169" i="3"/>
  <c r="O168" i="3"/>
  <c r="E168" i="3" s="1"/>
  <c r="O167" i="3"/>
  <c r="E167" i="3" s="1"/>
  <c r="O166" i="3"/>
  <c r="O165" i="3"/>
  <c r="E165" i="3" s="1"/>
  <c r="O164" i="3"/>
  <c r="E164" i="3" s="1"/>
  <c r="O163" i="3"/>
  <c r="E163" i="3" s="1"/>
  <c r="O162" i="3"/>
  <c r="O161" i="3"/>
  <c r="O160" i="3"/>
  <c r="E160" i="3" s="1"/>
  <c r="O159" i="3"/>
  <c r="E159" i="3" s="1"/>
  <c r="O158" i="3"/>
  <c r="O157" i="3"/>
  <c r="E157" i="3" s="1"/>
  <c r="O156" i="3"/>
  <c r="E156" i="3" s="1"/>
  <c r="O155" i="3"/>
  <c r="E155" i="3" s="1"/>
  <c r="O154" i="3"/>
  <c r="O153" i="3"/>
  <c r="O152" i="3"/>
  <c r="E152" i="3" s="1"/>
  <c r="O151" i="3"/>
  <c r="E151" i="3" s="1"/>
  <c r="O150" i="3"/>
  <c r="O149" i="3"/>
  <c r="E149" i="3" s="1"/>
  <c r="O148" i="3"/>
  <c r="E148" i="3" s="1"/>
  <c r="O147" i="3"/>
  <c r="E147" i="3" s="1"/>
  <c r="O146" i="3"/>
  <c r="O145" i="3"/>
  <c r="O144" i="3"/>
  <c r="E144" i="3" s="1"/>
  <c r="O143" i="3"/>
  <c r="E143" i="3" s="1"/>
  <c r="O142" i="3"/>
  <c r="O141" i="3"/>
  <c r="E141" i="3" s="1"/>
  <c r="O140" i="3"/>
  <c r="E140" i="3" s="1"/>
  <c r="O139" i="3"/>
  <c r="E139" i="3" s="1"/>
  <c r="O138" i="3"/>
  <c r="O137" i="3"/>
  <c r="O136" i="3"/>
  <c r="E136" i="3" s="1"/>
  <c r="O135" i="3"/>
  <c r="E135" i="3" s="1"/>
  <c r="O134" i="3"/>
  <c r="O133" i="3"/>
  <c r="E133" i="3" s="1"/>
  <c r="O132" i="3"/>
  <c r="E132" i="3" s="1"/>
  <c r="O131" i="3"/>
  <c r="E131" i="3" s="1"/>
  <c r="O130" i="3"/>
  <c r="O129" i="3"/>
  <c r="O128" i="3"/>
  <c r="E128" i="3" s="1"/>
  <c r="O127" i="3"/>
  <c r="E127" i="3" s="1"/>
  <c r="O126" i="3"/>
  <c r="O125" i="3"/>
  <c r="E125" i="3" s="1"/>
  <c r="O124" i="3"/>
  <c r="E124" i="3" s="1"/>
  <c r="O123" i="3"/>
  <c r="O122" i="3"/>
  <c r="O107" i="3"/>
  <c r="E107" i="3" s="1"/>
  <c r="O106" i="3"/>
  <c r="E106" i="3" s="1"/>
  <c r="O105" i="3"/>
  <c r="E105" i="3" s="1"/>
  <c r="O104" i="3"/>
  <c r="E104" i="3"/>
  <c r="O103" i="3"/>
  <c r="E103" i="3" s="1"/>
  <c r="O101" i="3"/>
  <c r="E101" i="3" s="1"/>
  <c r="O100" i="3"/>
  <c r="O102" i="3"/>
  <c r="E102" i="3" s="1"/>
  <c r="O99" i="3"/>
  <c r="E99" i="3" s="1"/>
  <c r="O98" i="3"/>
  <c r="E98" i="3" s="1"/>
  <c r="O97" i="3"/>
  <c r="O96" i="3"/>
  <c r="E96" i="3" s="1"/>
  <c r="O95" i="3"/>
  <c r="E95" i="3" s="1"/>
  <c r="O94" i="3"/>
  <c r="E94" i="3" s="1"/>
  <c r="O121" i="3"/>
  <c r="O120" i="3"/>
  <c r="E120" i="3" s="1"/>
  <c r="O119" i="3"/>
  <c r="E119" i="3" s="1"/>
  <c r="O118" i="3"/>
  <c r="E118" i="3" s="1"/>
  <c r="O117" i="3"/>
  <c r="O116" i="3"/>
  <c r="E116" i="3"/>
  <c r="O115" i="3"/>
  <c r="E115" i="3" s="1"/>
  <c r="O114" i="3"/>
  <c r="O113" i="3"/>
  <c r="O112" i="3"/>
  <c r="E112" i="3" s="1"/>
  <c r="O111" i="3"/>
  <c r="E111" i="3" s="1"/>
  <c r="O110" i="3"/>
  <c r="O109" i="3"/>
  <c r="E109" i="3" s="1"/>
  <c r="O108" i="3"/>
  <c r="E108" i="3" s="1"/>
  <c r="O93" i="3"/>
  <c r="E93" i="3" s="1"/>
  <c r="O92" i="3"/>
  <c r="E92" i="3" s="1"/>
  <c r="O91" i="3"/>
  <c r="E91" i="3" s="1"/>
  <c r="O90" i="3"/>
  <c r="O89" i="3"/>
  <c r="E89" i="3" s="1"/>
  <c r="O88" i="3"/>
  <c r="E88" i="3" s="1"/>
  <c r="O87" i="3"/>
  <c r="E87" i="3" s="1"/>
  <c r="O86" i="3"/>
  <c r="E86" i="3" s="1"/>
  <c r="O85" i="3"/>
  <c r="E85" i="3" s="1"/>
  <c r="O84" i="3"/>
  <c r="E84" i="3" s="1"/>
  <c r="O83" i="3"/>
  <c r="O82" i="3"/>
  <c r="E82" i="3" s="1"/>
  <c r="O81" i="3"/>
  <c r="O80" i="3"/>
  <c r="E80" i="3" s="1"/>
  <c r="O79" i="3"/>
  <c r="E79" i="3" s="1"/>
  <c r="O78" i="3"/>
  <c r="E78" i="3" s="1"/>
  <c r="O77" i="3"/>
  <c r="E77" i="3" s="1"/>
  <c r="O76" i="3"/>
  <c r="E76" i="3" s="1"/>
  <c r="O75" i="3"/>
  <c r="E75" i="3" s="1"/>
  <c r="O74" i="3"/>
  <c r="E74" i="3" s="1"/>
  <c r="O569" i="3"/>
  <c r="E569" i="3" s="1"/>
  <c r="O568" i="3"/>
  <c r="E568" i="3" s="1"/>
  <c r="O567" i="3"/>
  <c r="E567" i="3" s="1"/>
  <c r="O566" i="3"/>
  <c r="E566" i="3" s="1"/>
  <c r="O573" i="3"/>
  <c r="E573" i="3" s="1"/>
  <c r="O572" i="3"/>
  <c r="E572" i="3" s="1"/>
  <c r="O571" i="3"/>
  <c r="E571" i="3"/>
  <c r="O570" i="3"/>
  <c r="E570" i="3" s="1"/>
  <c r="O565" i="3"/>
  <c r="E565" i="3" s="1"/>
  <c r="O564" i="3"/>
  <c r="E564" i="3" s="1"/>
  <c r="O563" i="3"/>
  <c r="E563" i="3" s="1"/>
  <c r="O562" i="3"/>
  <c r="E562" i="3" s="1"/>
  <c r="O561" i="3"/>
  <c r="E561" i="3" s="1"/>
  <c r="O560" i="3"/>
  <c r="E560" i="3" s="1"/>
  <c r="O559" i="3"/>
  <c r="E559" i="3" s="1"/>
  <c r="O558" i="3"/>
  <c r="E558" i="3" s="1"/>
  <c r="O543" i="3"/>
  <c r="E543" i="3" s="1"/>
  <c r="O542" i="3"/>
  <c r="E542" i="3" s="1"/>
  <c r="O541" i="3"/>
  <c r="E541" i="3" s="1"/>
  <c r="O540" i="3"/>
  <c r="E540" i="3" s="1"/>
  <c r="O539" i="3"/>
  <c r="E539" i="3" s="1"/>
  <c r="O538" i="3"/>
  <c r="E538" i="3" s="1"/>
  <c r="O537" i="3"/>
  <c r="E537" i="3" s="1"/>
  <c r="O536" i="3"/>
  <c r="E536" i="3" s="1"/>
  <c r="O535" i="3"/>
  <c r="E535" i="3" s="1"/>
  <c r="O534" i="3"/>
  <c r="E534" i="3" s="1"/>
  <c r="O533" i="3"/>
  <c r="E533" i="3" s="1"/>
  <c r="O532" i="3"/>
  <c r="E532" i="3" s="1"/>
  <c r="O531" i="3"/>
  <c r="E531" i="3" s="1"/>
  <c r="O530" i="3"/>
  <c r="E530" i="3" s="1"/>
  <c r="O557" i="3"/>
  <c r="E557" i="3" s="1"/>
  <c r="O556" i="3"/>
  <c r="E556" i="3" s="1"/>
  <c r="O555" i="3"/>
  <c r="E555" i="3" s="1"/>
  <c r="O554" i="3"/>
  <c r="E554" i="3" s="1"/>
  <c r="O553" i="3"/>
  <c r="E553" i="3" s="1"/>
  <c r="O552" i="3"/>
  <c r="E552" i="3" s="1"/>
  <c r="O551" i="3"/>
  <c r="E551" i="3" s="1"/>
  <c r="O550" i="3"/>
  <c r="E550" i="3" s="1"/>
  <c r="O549" i="3"/>
  <c r="E549" i="3" s="1"/>
  <c r="O548" i="3"/>
  <c r="E548" i="3" s="1"/>
  <c r="O547" i="3"/>
  <c r="E547" i="3"/>
  <c r="O546" i="3"/>
  <c r="E546" i="3" s="1"/>
  <c r="O545" i="3"/>
  <c r="E545" i="3" s="1"/>
  <c r="O544" i="3"/>
  <c r="E544" i="3" s="1"/>
  <c r="O529" i="3"/>
  <c r="E529" i="3" s="1"/>
  <c r="O528" i="3"/>
  <c r="E528" i="3" s="1"/>
  <c r="O527" i="3"/>
  <c r="E527" i="3" s="1"/>
  <c r="O526" i="3"/>
  <c r="E526" i="3" s="1"/>
  <c r="O525" i="3"/>
  <c r="E525" i="3" s="1"/>
  <c r="O524" i="3"/>
  <c r="E524" i="3" s="1"/>
  <c r="O523" i="3"/>
  <c r="E523" i="3" s="1"/>
  <c r="O522" i="3"/>
  <c r="E522" i="3" s="1"/>
  <c r="O521" i="3"/>
  <c r="E521" i="3" s="1"/>
  <c r="O520" i="3"/>
  <c r="E520" i="3" s="1"/>
  <c r="O519" i="3"/>
  <c r="E519" i="3"/>
  <c r="O518" i="3"/>
  <c r="E518" i="3" s="1"/>
  <c r="O517" i="3"/>
  <c r="E517" i="3" s="1"/>
  <c r="O516" i="3"/>
  <c r="E516" i="3" s="1"/>
  <c r="O515" i="3"/>
  <c r="E515" i="3" s="1"/>
  <c r="O514" i="3"/>
  <c r="E514" i="3" s="1"/>
  <c r="O513" i="3"/>
  <c r="E513" i="3" s="1"/>
  <c r="O512" i="3"/>
  <c r="E512" i="3" s="1"/>
  <c r="O511" i="3"/>
  <c r="E511" i="3" s="1"/>
  <c r="O510" i="3"/>
  <c r="E510" i="3" s="1"/>
  <c r="O509" i="3"/>
  <c r="E509" i="3" s="1"/>
  <c r="O508" i="3"/>
  <c r="E508" i="3" s="1"/>
  <c r="O507" i="3"/>
  <c r="E507" i="3" s="1"/>
  <c r="O506" i="3"/>
  <c r="E506" i="3" s="1"/>
  <c r="O505" i="3"/>
  <c r="E505" i="3" s="1"/>
  <c r="O504" i="3"/>
  <c r="E504" i="3" s="1"/>
  <c r="O503" i="3"/>
  <c r="E503" i="3" s="1"/>
  <c r="O502" i="3"/>
  <c r="E502" i="3" s="1"/>
  <c r="O501" i="3"/>
  <c r="E501" i="3" s="1"/>
  <c r="O500" i="3"/>
  <c r="E500" i="3" s="1"/>
  <c r="O499" i="3"/>
  <c r="E499" i="3" s="1"/>
  <c r="O498" i="3"/>
  <c r="E498" i="3" s="1"/>
  <c r="O497" i="3"/>
  <c r="E497" i="3" s="1"/>
  <c r="O496" i="3"/>
  <c r="E496" i="3" s="1"/>
  <c r="O495" i="3"/>
  <c r="E495" i="3" s="1"/>
  <c r="O494" i="3"/>
  <c r="E494" i="3" s="1"/>
  <c r="O493" i="3"/>
  <c r="E493" i="3" s="1"/>
  <c r="O492" i="3"/>
  <c r="E492" i="3" s="1"/>
  <c r="O491" i="3"/>
  <c r="E491" i="3" s="1"/>
  <c r="O490" i="3"/>
  <c r="E490" i="3" s="1"/>
  <c r="O489" i="3"/>
  <c r="E489" i="3" s="1"/>
  <c r="O488" i="3"/>
  <c r="E488" i="3" s="1"/>
  <c r="O487" i="3"/>
  <c r="E487" i="3" s="1"/>
  <c r="O486" i="3"/>
  <c r="E486" i="3" s="1"/>
  <c r="O485" i="3"/>
  <c r="E485" i="3" s="1"/>
  <c r="O484" i="3"/>
  <c r="E484" i="3" s="1"/>
  <c r="O483" i="3"/>
  <c r="E483" i="3" s="1"/>
  <c r="O482" i="3"/>
  <c r="E482" i="3" s="1"/>
  <c r="O481" i="3"/>
  <c r="E481" i="3" s="1"/>
  <c r="O480" i="3"/>
  <c r="E480" i="3" s="1"/>
  <c r="O479" i="3"/>
  <c r="E479" i="3" s="1"/>
  <c r="O478" i="3"/>
  <c r="E478" i="3" s="1"/>
  <c r="O477" i="3"/>
  <c r="E477" i="3" s="1"/>
  <c r="O476" i="3"/>
  <c r="E476" i="3" s="1"/>
  <c r="O475" i="3"/>
  <c r="E475" i="3" s="1"/>
  <c r="O474" i="3"/>
  <c r="E474" i="3" s="1"/>
  <c r="O473" i="3"/>
  <c r="E473" i="3" s="1"/>
  <c r="O472" i="3"/>
  <c r="E472" i="3" s="1"/>
  <c r="O471" i="3"/>
  <c r="E471" i="3" s="1"/>
  <c r="O470" i="3"/>
  <c r="E470" i="3" s="1"/>
  <c r="O469" i="3"/>
  <c r="E469" i="3" s="1"/>
  <c r="O468" i="3"/>
  <c r="E468" i="3" s="1"/>
  <c r="O467" i="3"/>
  <c r="E467" i="3" s="1"/>
  <c r="O466" i="3"/>
  <c r="E466" i="3" s="1"/>
  <c r="O465" i="3"/>
  <c r="E465" i="3" s="1"/>
  <c r="O464" i="3"/>
  <c r="E464" i="3" s="1"/>
  <c r="O463" i="3"/>
  <c r="E463" i="3" s="1"/>
  <c r="O462" i="3"/>
  <c r="E462" i="3" s="1"/>
  <c r="O461" i="3"/>
  <c r="E461" i="3" s="1"/>
  <c r="O460" i="3"/>
  <c r="E460" i="3" s="1"/>
  <c r="O459" i="3"/>
  <c r="E459" i="3" s="1"/>
  <c r="O458" i="3"/>
  <c r="E458" i="3" s="1"/>
  <c r="O457" i="3"/>
  <c r="E457" i="3" s="1"/>
  <c r="O456" i="3"/>
  <c r="E456" i="3" s="1"/>
  <c r="O455" i="3"/>
  <c r="E455" i="3"/>
  <c r="O454" i="3"/>
  <c r="E454" i="3" s="1"/>
  <c r="O453" i="3"/>
  <c r="E453" i="3" s="1"/>
  <c r="O452" i="3"/>
  <c r="E452" i="3" s="1"/>
  <c r="O451" i="3"/>
  <c r="E451" i="3" s="1"/>
  <c r="O450" i="3"/>
  <c r="E450" i="3" s="1"/>
  <c r="O449" i="3"/>
  <c r="E449" i="3" s="1"/>
  <c r="O448" i="3"/>
  <c r="E448" i="3" s="1"/>
  <c r="O447" i="3"/>
  <c r="E447" i="3" s="1"/>
  <c r="O446" i="3"/>
  <c r="E446" i="3" s="1"/>
  <c r="O445" i="3"/>
  <c r="E445" i="3" s="1"/>
  <c r="O444" i="3"/>
  <c r="E444" i="3" s="1"/>
  <c r="O439" i="3"/>
  <c r="E439" i="3" s="1"/>
  <c r="O438" i="3"/>
  <c r="E438" i="3" s="1"/>
  <c r="O437" i="3"/>
  <c r="E437" i="3" s="1"/>
  <c r="O436" i="3"/>
  <c r="E436" i="3" s="1"/>
  <c r="O431" i="3"/>
  <c r="E431" i="3" s="1"/>
  <c r="O430" i="3"/>
  <c r="E430" i="3" s="1"/>
  <c r="O429" i="3"/>
  <c r="E429" i="3" s="1"/>
  <c r="O428" i="3"/>
  <c r="E428" i="3" s="1"/>
  <c r="O413" i="3"/>
  <c r="E413" i="3" s="1"/>
  <c r="O412" i="3"/>
  <c r="E412" i="3" s="1"/>
  <c r="O411" i="3"/>
  <c r="E411" i="3" s="1"/>
  <c r="O410" i="3"/>
  <c r="E410" i="3" s="1"/>
  <c r="O409" i="3"/>
  <c r="E409" i="3" s="1"/>
  <c r="O408" i="3"/>
  <c r="E408" i="3" s="1"/>
  <c r="O407" i="3"/>
  <c r="E407" i="3" s="1"/>
  <c r="O406" i="3"/>
  <c r="E406" i="3" s="1"/>
  <c r="O405" i="3"/>
  <c r="E405" i="3" s="1"/>
  <c r="O404" i="3"/>
  <c r="E404" i="3" s="1"/>
  <c r="O403" i="3"/>
  <c r="E403" i="3" s="1"/>
  <c r="O402" i="3"/>
  <c r="E402" i="3" s="1"/>
  <c r="O401" i="3"/>
  <c r="E401" i="3" s="1"/>
  <c r="O400" i="3"/>
  <c r="E400" i="3" s="1"/>
  <c r="O385" i="3"/>
  <c r="E385" i="3" s="1"/>
  <c r="O384" i="3"/>
  <c r="E384" i="3" s="1"/>
  <c r="O383" i="3"/>
  <c r="E383" i="3" s="1"/>
  <c r="O382" i="3"/>
  <c r="E382" i="3" s="1"/>
  <c r="O381" i="3"/>
  <c r="E381" i="3" s="1"/>
  <c r="O380" i="3"/>
  <c r="E380" i="3" s="1"/>
  <c r="O379" i="3"/>
  <c r="E379" i="3" s="1"/>
  <c r="O378" i="3"/>
  <c r="E378" i="3" s="1"/>
  <c r="O377" i="3"/>
  <c r="E377" i="3" s="1"/>
  <c r="O376" i="3"/>
  <c r="E376" i="3" s="1"/>
  <c r="O375" i="3"/>
  <c r="E375" i="3" s="1"/>
  <c r="O374" i="3"/>
  <c r="E374" i="3" s="1"/>
  <c r="O373" i="3"/>
  <c r="E373" i="3" s="1"/>
  <c r="O372" i="3"/>
  <c r="E372" i="3" s="1"/>
  <c r="O367" i="3"/>
  <c r="E367" i="3" s="1"/>
  <c r="O366" i="3"/>
  <c r="E366" i="3" s="1"/>
  <c r="O365" i="3"/>
  <c r="E365" i="3" s="1"/>
  <c r="O364" i="3"/>
  <c r="E364" i="3" s="1"/>
  <c r="O359" i="3"/>
  <c r="E359" i="3" s="1"/>
  <c r="O358" i="3"/>
  <c r="E358" i="3" s="1"/>
  <c r="O357" i="3"/>
  <c r="E357" i="3" s="1"/>
  <c r="O356" i="3"/>
  <c r="E356" i="3" s="1"/>
  <c r="O341" i="3"/>
  <c r="E341" i="3" s="1"/>
  <c r="O340" i="3"/>
  <c r="E340" i="3" s="1"/>
  <c r="O339" i="3"/>
  <c r="E339" i="3" s="1"/>
  <c r="O338" i="3"/>
  <c r="E338" i="3"/>
  <c r="O337" i="3"/>
  <c r="E337" i="3" s="1"/>
  <c r="O336" i="3"/>
  <c r="E336" i="3" s="1"/>
  <c r="O335" i="3"/>
  <c r="E335" i="3" s="1"/>
  <c r="O334" i="3"/>
  <c r="E334" i="3" s="1"/>
  <c r="O333" i="3"/>
  <c r="E333" i="3" s="1"/>
  <c r="O332" i="3"/>
  <c r="E332" i="3" s="1"/>
  <c r="O331" i="3"/>
  <c r="E331" i="3" s="1"/>
  <c r="O330" i="3"/>
  <c r="E330" i="3" s="1"/>
  <c r="O329" i="3"/>
  <c r="E329" i="3" s="1"/>
  <c r="O328" i="3"/>
  <c r="E328" i="3" s="1"/>
  <c r="O313" i="3"/>
  <c r="E313" i="3" s="1"/>
  <c r="O312" i="3"/>
  <c r="E312" i="3" s="1"/>
  <c r="O311" i="3"/>
  <c r="E311" i="3" s="1"/>
  <c r="O310" i="3"/>
  <c r="E310" i="3" s="1"/>
  <c r="O309" i="3"/>
  <c r="E309" i="3" s="1"/>
  <c r="O308" i="3"/>
  <c r="E308" i="3" s="1"/>
  <c r="O307" i="3"/>
  <c r="E307" i="3" s="1"/>
  <c r="O306" i="3"/>
  <c r="E306" i="3" s="1"/>
  <c r="O305" i="3"/>
  <c r="E305" i="3" s="1"/>
  <c r="O304" i="3"/>
  <c r="E304" i="3" s="1"/>
  <c r="O303" i="3"/>
  <c r="E303" i="3" s="1"/>
  <c r="O302" i="3"/>
  <c r="E302" i="3" s="1"/>
  <c r="O301" i="3"/>
  <c r="E301" i="3" s="1"/>
  <c r="O300" i="3"/>
  <c r="E300" i="3" s="1"/>
  <c r="O295" i="3"/>
  <c r="E295" i="3" s="1"/>
  <c r="O294" i="3"/>
  <c r="E294" i="3" s="1"/>
  <c r="O293" i="3"/>
  <c r="E293" i="3" s="1"/>
  <c r="O292" i="3"/>
  <c r="E292" i="3" s="1"/>
  <c r="O287" i="3"/>
  <c r="E287" i="3" s="1"/>
  <c r="O286" i="3"/>
  <c r="E286" i="3" s="1"/>
  <c r="O285" i="3"/>
  <c r="E285" i="3" s="1"/>
  <c r="O284" i="3"/>
  <c r="E284" i="3" s="1"/>
  <c r="O269" i="3"/>
  <c r="E269" i="3" s="1"/>
  <c r="O268" i="3"/>
  <c r="E268" i="3" s="1"/>
  <c r="O267" i="3"/>
  <c r="E267" i="3" s="1"/>
  <c r="O266" i="3"/>
  <c r="E266" i="3" s="1"/>
  <c r="O265" i="3"/>
  <c r="E265" i="3" s="1"/>
  <c r="O264" i="3"/>
  <c r="E264" i="3" s="1"/>
  <c r="O263" i="3"/>
  <c r="E263" i="3" s="1"/>
  <c r="O262" i="3"/>
  <c r="E262" i="3" s="1"/>
  <c r="O261" i="3"/>
  <c r="E261" i="3" s="1"/>
  <c r="O260" i="3"/>
  <c r="E260" i="3" s="1"/>
  <c r="O259" i="3"/>
  <c r="E259" i="3" s="1"/>
  <c r="O258" i="3"/>
  <c r="E258" i="3" s="1"/>
  <c r="O257" i="3"/>
  <c r="E257" i="3" s="1"/>
  <c r="O256" i="3"/>
  <c r="E256" i="3" s="1"/>
  <c r="O241" i="3"/>
  <c r="E241" i="3" s="1"/>
  <c r="O240" i="3"/>
  <c r="O239" i="3"/>
  <c r="E239" i="3" s="1"/>
  <c r="O238" i="3"/>
  <c r="E238" i="3" s="1"/>
  <c r="O237" i="3"/>
  <c r="E237" i="3" s="1"/>
  <c r="O236" i="3"/>
  <c r="E236" i="3" s="1"/>
  <c r="O235" i="3"/>
  <c r="E235" i="3" s="1"/>
  <c r="O234" i="3"/>
  <c r="E234" i="3" s="1"/>
  <c r="O233" i="3"/>
  <c r="E233" i="3" s="1"/>
  <c r="O232" i="3"/>
  <c r="E232" i="3" s="1"/>
  <c r="O231" i="3"/>
  <c r="E231" i="3" s="1"/>
  <c r="O230" i="3"/>
  <c r="E230" i="3" s="1"/>
  <c r="O229" i="3"/>
  <c r="E229" i="3" s="1"/>
  <c r="O228" i="3"/>
  <c r="E228" i="3" s="1"/>
  <c r="O242" i="3"/>
  <c r="E242" i="3" s="1"/>
  <c r="O243" i="3"/>
  <c r="E243" i="3" s="1"/>
  <c r="O244" i="3"/>
  <c r="E244" i="3" s="1"/>
  <c r="O245" i="3"/>
  <c r="E245" i="3" s="1"/>
  <c r="O246" i="3"/>
  <c r="E246" i="3" s="1"/>
  <c r="O247" i="3"/>
  <c r="E247" i="3" s="1"/>
  <c r="O248" i="3"/>
  <c r="E248" i="3" s="1"/>
  <c r="O249" i="3"/>
  <c r="E249" i="3" s="1"/>
  <c r="O250" i="3"/>
  <c r="E250" i="3" s="1"/>
  <c r="O251" i="3"/>
  <c r="E251" i="3" s="1"/>
  <c r="O253" i="3"/>
  <c r="E253" i="3" s="1"/>
  <c r="O252" i="3"/>
  <c r="E252" i="3" s="1"/>
  <c r="O254" i="3"/>
  <c r="E254" i="3" s="1"/>
  <c r="O255" i="3"/>
  <c r="E255" i="3" s="1"/>
  <c r="O270" i="3"/>
  <c r="E270" i="3" s="1"/>
  <c r="O271" i="3"/>
  <c r="E271" i="3" s="1"/>
  <c r="O272" i="3"/>
  <c r="E272" i="3" s="1"/>
  <c r="O273" i="3"/>
  <c r="E273" i="3" s="1"/>
  <c r="O274" i="3"/>
  <c r="E274" i="3" s="1"/>
  <c r="O275" i="3"/>
  <c r="E275" i="3" s="1"/>
  <c r="O276" i="3"/>
  <c r="E276" i="3" s="1"/>
  <c r="O277" i="3"/>
  <c r="E277" i="3" s="1"/>
  <c r="O278" i="3"/>
  <c r="E278" i="3" s="1"/>
  <c r="O279" i="3"/>
  <c r="E279" i="3" s="1"/>
  <c r="O280" i="3"/>
  <c r="E280" i="3" s="1"/>
  <c r="O281" i="3"/>
  <c r="E281" i="3" s="1"/>
  <c r="O282" i="3"/>
  <c r="E282" i="3" s="1"/>
  <c r="O283" i="3"/>
  <c r="E283" i="3" s="1"/>
  <c r="O288" i="3"/>
  <c r="E288" i="3" s="1"/>
  <c r="O289" i="3"/>
  <c r="E289" i="3" s="1"/>
  <c r="O290" i="3"/>
  <c r="E290" i="3" s="1"/>
  <c r="O291" i="3"/>
  <c r="E291" i="3" s="1"/>
  <c r="O296" i="3"/>
  <c r="E296" i="3" s="1"/>
  <c r="O297" i="3"/>
  <c r="E297" i="3" s="1"/>
  <c r="O298" i="3"/>
  <c r="E298" i="3" s="1"/>
  <c r="O299" i="3"/>
  <c r="E299" i="3" s="1"/>
  <c r="O314" i="3"/>
  <c r="E314" i="3" s="1"/>
  <c r="O315" i="3"/>
  <c r="E315" i="3" s="1"/>
  <c r="O316" i="3"/>
  <c r="E316" i="3" s="1"/>
  <c r="O317" i="3"/>
  <c r="E317" i="3" s="1"/>
  <c r="O318" i="3"/>
  <c r="E318" i="3" s="1"/>
  <c r="O319" i="3"/>
  <c r="E319" i="3" s="1"/>
  <c r="O320" i="3"/>
  <c r="E320" i="3" s="1"/>
  <c r="O321" i="3"/>
  <c r="E321" i="3" s="1"/>
  <c r="O322" i="3"/>
  <c r="E322" i="3" s="1"/>
  <c r="O323" i="3"/>
  <c r="E323" i="3" s="1"/>
  <c r="O324" i="3"/>
  <c r="E324" i="3" s="1"/>
  <c r="O325" i="3"/>
  <c r="E325" i="3" s="1"/>
  <c r="O326" i="3"/>
  <c r="E326" i="3" s="1"/>
  <c r="O327" i="3"/>
  <c r="E327" i="3" s="1"/>
  <c r="O342" i="3"/>
  <c r="E342" i="3" s="1"/>
  <c r="O343" i="3"/>
  <c r="E343" i="3" s="1"/>
  <c r="O344" i="3"/>
  <c r="E344" i="3" s="1"/>
  <c r="O345" i="3"/>
  <c r="E345" i="3" s="1"/>
  <c r="O346" i="3"/>
  <c r="E346" i="3" s="1"/>
  <c r="O347" i="3"/>
  <c r="E347" i="3" s="1"/>
  <c r="O348" i="3"/>
  <c r="E348" i="3" s="1"/>
  <c r="O349" i="3"/>
  <c r="E349" i="3" s="1"/>
  <c r="O350" i="3"/>
  <c r="E350" i="3" s="1"/>
  <c r="O351" i="3"/>
  <c r="E351" i="3" s="1"/>
  <c r="O352" i="3"/>
  <c r="E352" i="3" s="1"/>
  <c r="O353" i="3"/>
  <c r="E353" i="3" s="1"/>
  <c r="O354" i="3"/>
  <c r="E354" i="3" s="1"/>
  <c r="O355" i="3"/>
  <c r="E355" i="3" s="1"/>
  <c r="O360" i="3"/>
  <c r="E360" i="3" s="1"/>
  <c r="O361" i="3"/>
  <c r="E361" i="3" s="1"/>
  <c r="O362" i="3"/>
  <c r="E362" i="3" s="1"/>
  <c r="O363" i="3"/>
  <c r="E363" i="3" s="1"/>
  <c r="O368" i="3"/>
  <c r="E368" i="3" s="1"/>
  <c r="O369" i="3"/>
  <c r="E369" i="3" s="1"/>
  <c r="O370" i="3"/>
  <c r="E370" i="3" s="1"/>
  <c r="O371" i="3"/>
  <c r="E371" i="3" s="1"/>
  <c r="O386" i="3"/>
  <c r="E386" i="3" s="1"/>
  <c r="O387" i="3"/>
  <c r="E387" i="3" s="1"/>
  <c r="O388" i="3"/>
  <c r="E388" i="3" s="1"/>
  <c r="O389" i="3"/>
  <c r="E389" i="3" s="1"/>
  <c r="O390" i="3"/>
  <c r="E390" i="3" s="1"/>
  <c r="O391" i="3"/>
  <c r="E391" i="3" s="1"/>
  <c r="O392" i="3"/>
  <c r="E392" i="3" s="1"/>
  <c r="O393" i="3"/>
  <c r="E393" i="3" s="1"/>
  <c r="O394" i="3"/>
  <c r="E394" i="3" s="1"/>
  <c r="O395" i="3"/>
  <c r="E395" i="3" s="1"/>
  <c r="O396" i="3"/>
  <c r="E396" i="3" s="1"/>
  <c r="O397" i="3"/>
  <c r="E397" i="3" s="1"/>
  <c r="O398" i="3"/>
  <c r="E398" i="3" s="1"/>
  <c r="O399" i="3"/>
  <c r="E399" i="3" s="1"/>
  <c r="O414" i="3"/>
  <c r="E414" i="3" s="1"/>
  <c r="O415" i="3"/>
  <c r="E415" i="3" s="1"/>
  <c r="O416" i="3"/>
  <c r="E416" i="3" s="1"/>
  <c r="O417" i="3"/>
  <c r="E417" i="3" s="1"/>
  <c r="O418" i="3"/>
  <c r="E418" i="3" s="1"/>
  <c r="O419" i="3"/>
  <c r="E419" i="3" s="1"/>
  <c r="O420" i="3"/>
  <c r="E420" i="3" s="1"/>
  <c r="O421" i="3"/>
  <c r="E421" i="3" s="1"/>
  <c r="O422" i="3"/>
  <c r="E422" i="3" s="1"/>
  <c r="O423" i="3"/>
  <c r="E423" i="3" s="1"/>
  <c r="O424" i="3"/>
  <c r="E424" i="3" s="1"/>
  <c r="O425" i="3"/>
  <c r="E425" i="3" s="1"/>
  <c r="O426" i="3"/>
  <c r="E426" i="3" s="1"/>
  <c r="O427" i="3"/>
  <c r="E427" i="3" s="1"/>
  <c r="O432" i="3"/>
  <c r="E432" i="3" s="1"/>
  <c r="O433" i="3"/>
  <c r="E433" i="3" s="1"/>
  <c r="O434" i="3"/>
  <c r="E434" i="3" s="1"/>
  <c r="O435" i="3"/>
  <c r="E435" i="3" s="1"/>
  <c r="O440" i="3"/>
  <c r="E440" i="3" s="1"/>
  <c r="O441" i="3"/>
  <c r="E441" i="3" s="1"/>
  <c r="O442" i="3"/>
  <c r="E442" i="3" s="1"/>
  <c r="O443" i="3"/>
  <c r="E443" i="3" s="1"/>
  <c r="E604" i="3"/>
  <c r="E600" i="3"/>
  <c r="E596" i="3"/>
  <c r="E593" i="3"/>
  <c r="E592" i="3"/>
  <c r="E588" i="3"/>
  <c r="E584" i="3"/>
  <c r="H6" i="3" s="1"/>
  <c r="H10" i="3" s="1"/>
  <c r="E580" i="3"/>
  <c r="E576" i="3"/>
  <c r="E240" i="3"/>
  <c r="E226" i="3"/>
  <c r="E225" i="3"/>
  <c r="E222" i="3"/>
  <c r="E221" i="3"/>
  <c r="E218" i="3"/>
  <c r="E217" i="3"/>
  <c r="E214" i="3"/>
  <c r="E213" i="3"/>
  <c r="E210" i="3"/>
  <c r="E209" i="3"/>
  <c r="E206" i="3"/>
  <c r="E205" i="3"/>
  <c r="E202" i="3"/>
  <c r="E201" i="3"/>
  <c r="E198" i="3"/>
  <c r="E197" i="3"/>
  <c r="E194" i="3"/>
  <c r="E193" i="3"/>
  <c r="E190" i="3"/>
  <c r="E189" i="3"/>
  <c r="E187" i="3"/>
  <c r="E186" i="3"/>
  <c r="E185" i="3"/>
  <c r="E182" i="3"/>
  <c r="E178" i="3"/>
  <c r="E177" i="3"/>
  <c r="E174" i="3"/>
  <c r="E170" i="3"/>
  <c r="E169" i="3"/>
  <c r="E166" i="3"/>
  <c r="E162" i="3"/>
  <c r="E161" i="3"/>
  <c r="E158" i="3"/>
  <c r="E154" i="3"/>
  <c r="E153" i="3"/>
  <c r="E150" i="3"/>
  <c r="E146" i="3"/>
  <c r="E145" i="3"/>
  <c r="E142" i="3"/>
  <c r="E138" i="3"/>
  <c r="E137" i="3"/>
  <c r="E134" i="3"/>
  <c r="E130" i="3"/>
  <c r="E129" i="3"/>
  <c r="E126" i="3"/>
  <c r="E123" i="3"/>
  <c r="E122" i="3"/>
  <c r="E121" i="3"/>
  <c r="E117" i="3"/>
  <c r="E114" i="3"/>
  <c r="E113" i="3"/>
  <c r="E110" i="3"/>
  <c r="E100" i="3"/>
  <c r="E97" i="3"/>
  <c r="E90" i="3"/>
  <c r="E83" i="3"/>
  <c r="E81" i="3"/>
  <c r="D56" i="3"/>
  <c r="D55" i="3"/>
  <c r="B56" i="3"/>
  <c r="B55" i="3"/>
  <c r="B54" i="3"/>
  <c r="D54" i="3"/>
  <c r="D53" i="3"/>
  <c r="B53" i="3"/>
  <c r="D52" i="3"/>
  <c r="B52" i="3"/>
  <c r="D51" i="3"/>
  <c r="B51" i="3"/>
  <c r="D50" i="3"/>
  <c r="B50" i="3"/>
  <c r="D49" i="3"/>
  <c r="B49" i="3"/>
  <c r="C23" i="3"/>
  <c r="C18" i="3"/>
  <c r="K17" i="3"/>
  <c r="C17" i="3" s="1"/>
  <c r="K15" i="3"/>
  <c r="C15" i="3" s="1"/>
  <c r="K14" i="3"/>
  <c r="C14" i="3" s="1"/>
  <c r="K13" i="3"/>
  <c r="C13" i="3" s="1"/>
  <c r="K12" i="3"/>
  <c r="C12" i="3" s="1"/>
  <c r="K11" i="3"/>
  <c r="C11" i="3" s="1"/>
  <c r="K10" i="3"/>
  <c r="C10" i="3" s="1"/>
  <c r="K9" i="3"/>
  <c r="C9" i="3" s="1"/>
</calcChain>
</file>

<file path=xl/comments1.xml><?xml version="1.0" encoding="utf-8"?>
<comments xmlns="http://schemas.openxmlformats.org/spreadsheetml/2006/main">
  <authors>
    <author>User-proizvod3</author>
    <author>zavod</author>
    <author>ktp2.chel</author>
  </authors>
  <commentList>
    <comment ref="F1" authorId="0">
      <text>
        <r>
          <rPr>
            <b/>
            <sz val="8"/>
            <color indexed="81"/>
            <rFont val="Tahoma"/>
            <family val="2"/>
            <charset val="204"/>
          </rPr>
          <t>User-proizvod3:</t>
        </r>
        <r>
          <rPr>
            <sz val="8"/>
            <color indexed="81"/>
            <rFont val="Tahoma"/>
            <family val="2"/>
            <charset val="204"/>
          </rPr>
          <t xml:space="preserve">
Ввести:
УЗТТ или
ГС или ВО, или УМ
</t>
        </r>
      </text>
    </comment>
    <comment ref="B5" authorId="1">
      <text>
        <r>
          <rPr>
            <b/>
            <sz val="8"/>
            <color indexed="81"/>
            <rFont val="Tahoma"/>
            <family val="2"/>
            <charset val="204"/>
          </rPr>
          <t>zavod:</t>
        </r>
        <r>
          <rPr>
            <sz val="8"/>
            <color indexed="81"/>
            <rFont val="Tahoma"/>
            <family val="2"/>
            <charset val="204"/>
          </rPr>
          <t xml:space="preserve">
Ввести номер Опросного Листа в формате: 00/000 без пробелов!</t>
        </r>
      </text>
    </comment>
    <comment ref="B6" authorId="1">
      <text>
        <r>
          <rPr>
            <b/>
            <sz val="8"/>
            <color indexed="81"/>
            <rFont val="Tahoma"/>
            <family val="2"/>
            <charset val="204"/>
          </rPr>
          <t>zavod:</t>
        </r>
        <r>
          <rPr>
            <sz val="8"/>
            <color indexed="81"/>
            <rFont val="Tahoma"/>
            <family val="2"/>
            <charset val="204"/>
          </rPr>
          <t xml:space="preserve">
Ввести Дату готовности по О.Л. В формате: 11.11.11
</t>
        </r>
      </text>
    </comment>
    <comment ref="H8" authorId="1">
      <text>
        <r>
          <rPr>
            <b/>
            <sz val="8"/>
            <color indexed="81"/>
            <rFont val="Tahoma"/>
            <family val="2"/>
            <charset val="204"/>
          </rPr>
          <t>zavod:</t>
        </r>
        <r>
          <rPr>
            <sz val="8"/>
            <color indexed="81"/>
            <rFont val="Tahoma"/>
            <family val="2"/>
            <charset val="204"/>
          </rPr>
          <t xml:space="preserve">
Ввести желаемый коэффициент увеличеня ЦЕНЫ в процентах.</t>
        </r>
      </text>
    </comment>
    <comment ref="C20" authorId="1">
      <text>
        <r>
          <rPr>
            <b/>
            <sz val="8"/>
            <color indexed="81"/>
            <rFont val="Tahoma"/>
            <family val="2"/>
            <charset val="204"/>
          </rPr>
          <t>zavod:</t>
        </r>
        <r>
          <rPr>
            <sz val="8"/>
            <color indexed="81"/>
            <rFont val="Tahoma"/>
            <family val="2"/>
            <charset val="204"/>
          </rPr>
          <t xml:space="preserve">
При кабельном вводе ВН указать "ДА"
</t>
        </r>
      </text>
    </comment>
    <comment ref="E29" authorId="2">
      <text>
        <r>
          <rPr>
            <b/>
            <sz val="8"/>
            <color indexed="81"/>
            <rFont val="Tahoma"/>
            <family val="2"/>
            <charset val="204"/>
          </rPr>
          <t>ktp2.chel:</t>
        </r>
        <r>
          <rPr>
            <sz val="8"/>
            <color indexed="81"/>
            <rFont val="Tahoma"/>
            <family val="2"/>
            <charset val="204"/>
          </rPr>
          <t xml:space="preserve">
Здесь указывать ДРУГИЕ типы 
РАЗЪЕДИНИТЕЛЕЙ.
Изм.от 17.01.12
</t>
        </r>
      </text>
    </comment>
    <comment ref="C31" authorId="1">
      <text>
        <r>
          <rPr>
            <b/>
            <sz val="8"/>
            <color indexed="81"/>
            <rFont val="Tahoma"/>
            <family val="2"/>
            <charset val="204"/>
          </rPr>
          <t>zavod:</t>
        </r>
        <r>
          <rPr>
            <sz val="8"/>
            <color indexed="81"/>
            <rFont val="Tahoma"/>
            <family val="2"/>
            <charset val="204"/>
          </rPr>
          <t xml:space="preserve">
Указать тип трансформатора и его особенности.</t>
        </r>
      </text>
    </comment>
    <comment ref="D43" authorId="1">
      <text>
        <r>
          <rPr>
            <b/>
            <sz val="8"/>
            <color indexed="81"/>
            <rFont val="Tahoma"/>
            <family val="2"/>
            <charset val="204"/>
          </rPr>
          <t>zavod:</t>
        </r>
        <r>
          <rPr>
            <sz val="8"/>
            <color indexed="81"/>
            <rFont val="Tahoma"/>
            <family val="2"/>
            <charset val="204"/>
          </rPr>
          <t xml:space="preserve">
Ввести требуемое количество ВОЛЬТМЕТРОВ</t>
        </r>
      </text>
    </comment>
    <comment ref="D44" authorId="1">
      <text>
        <r>
          <rPr>
            <b/>
            <sz val="8"/>
            <color indexed="81"/>
            <rFont val="Tahoma"/>
            <family val="2"/>
            <charset val="204"/>
          </rPr>
          <t>zavod:</t>
        </r>
        <r>
          <rPr>
            <sz val="8"/>
            <color indexed="81"/>
            <rFont val="Tahoma"/>
            <family val="2"/>
            <charset val="204"/>
          </rPr>
          <t xml:space="preserve">
Ввести требуемое количество АМПЕРМЕТРОВ</t>
        </r>
      </text>
    </comment>
    <comment ref="B45" authorId="1">
      <text>
        <r>
          <rPr>
            <b/>
            <sz val="8"/>
            <color indexed="81"/>
            <rFont val="Tahoma"/>
            <family val="2"/>
            <charset val="204"/>
          </rPr>
          <t>zavod:</t>
        </r>
        <r>
          <rPr>
            <sz val="8"/>
            <color indexed="81"/>
            <rFont val="Tahoma"/>
            <family val="2"/>
            <charset val="204"/>
          </rPr>
          <t xml:space="preserve">
Ввести "ДА", если есть в схеме.</t>
        </r>
      </text>
    </comment>
    <comment ref="D45" authorId="1">
      <text>
        <r>
          <rPr>
            <b/>
            <sz val="8"/>
            <color indexed="81"/>
            <rFont val="Tahoma"/>
            <family val="2"/>
            <charset val="204"/>
          </rPr>
          <t>zavod:</t>
        </r>
        <r>
          <rPr>
            <sz val="8"/>
            <color indexed="81"/>
            <rFont val="Tahoma"/>
            <family val="2"/>
            <charset val="204"/>
          </rPr>
          <t xml:space="preserve">
Указать № схемы из "Каталога схем УЗТТ". (На 21.7.10 -отсутствует)</t>
        </r>
      </text>
    </comment>
    <comment ref="C46" authorId="1">
      <text>
        <r>
          <rPr>
            <b/>
            <sz val="8"/>
            <color indexed="81"/>
            <rFont val="Tahoma"/>
            <family val="2"/>
            <charset val="204"/>
          </rPr>
          <t>zavod:</t>
        </r>
        <r>
          <rPr>
            <sz val="8"/>
            <color indexed="81"/>
            <rFont val="Tahoma"/>
            <family val="2"/>
            <charset val="204"/>
          </rPr>
          <t xml:space="preserve">
Ввести "ДА",если указаны в схеме.</t>
        </r>
      </text>
    </comment>
    <comment ref="C47" authorId="1">
      <text>
        <r>
          <rPr>
            <b/>
            <sz val="8"/>
            <color indexed="81"/>
            <rFont val="Tahoma"/>
            <family val="2"/>
            <charset val="204"/>
          </rPr>
          <t>zavod:</t>
        </r>
        <r>
          <rPr>
            <sz val="8"/>
            <color indexed="81"/>
            <rFont val="Tahoma"/>
            <family val="2"/>
            <charset val="204"/>
          </rPr>
          <t xml:space="preserve">
Ввести "ДА",если указаны в схеме.</t>
        </r>
      </text>
    </comment>
    <comment ref="C49" authorId="1">
      <text>
        <r>
          <rPr>
            <b/>
            <sz val="8"/>
            <color indexed="81"/>
            <rFont val="Tahoma"/>
            <family val="2"/>
            <charset val="204"/>
          </rPr>
          <t>zavod:</t>
        </r>
        <r>
          <rPr>
            <sz val="8"/>
            <color indexed="81"/>
            <rFont val="Tahoma"/>
            <family val="2"/>
            <charset val="204"/>
          </rPr>
          <t xml:space="preserve">
Ввести величину тока каждой из отходящих линий.
</t>
        </r>
      </text>
    </comment>
    <comment ref="D49" authorId="1">
      <text>
        <r>
          <rPr>
            <b/>
            <sz val="8"/>
            <color indexed="81"/>
            <rFont val="Tahoma"/>
            <family val="2"/>
            <charset val="204"/>
          </rPr>
          <t>zavod:</t>
        </r>
        <r>
          <rPr>
            <sz val="8"/>
            <color indexed="81"/>
            <rFont val="Tahoma"/>
            <family val="2"/>
            <charset val="204"/>
          </rPr>
          <t xml:space="preserve">
В столбце "D" ввести величину тока в А по каждой отходящей линии.</t>
        </r>
      </text>
    </comment>
    <comment ref="E49" authorId="1">
      <text>
        <r>
          <rPr>
            <b/>
            <sz val="8"/>
            <color indexed="81"/>
            <rFont val="Tahoma"/>
            <family val="2"/>
            <charset val="204"/>
          </rPr>
          <t>zavod:</t>
        </r>
        <r>
          <rPr>
            <sz val="8"/>
            <color indexed="81"/>
            <rFont val="Tahoma"/>
            <family val="2"/>
            <charset val="204"/>
          </rPr>
          <t xml:space="preserve">
Ввести величину тока каждой из отходящих линий.
</t>
        </r>
      </text>
    </comment>
    <comment ref="D59" authorId="1">
      <text>
        <r>
          <rPr>
            <b/>
            <sz val="8"/>
            <color indexed="81"/>
            <rFont val="Tahoma"/>
            <family val="2"/>
            <charset val="204"/>
          </rPr>
          <t>zavod:</t>
        </r>
        <r>
          <rPr>
            <sz val="8"/>
            <color indexed="81"/>
            <rFont val="Tahoma"/>
            <family val="2"/>
            <charset val="204"/>
          </rPr>
          <t xml:space="preserve">
Указать № конструкции Возд.ввода из "Каталога  УЗТТ". (На 21.7.10-в работе)</t>
        </r>
      </text>
    </comment>
  </commentList>
</comments>
</file>

<file path=xl/sharedStrings.xml><?xml version="1.0" encoding="utf-8"?>
<sst xmlns="http://schemas.openxmlformats.org/spreadsheetml/2006/main" count="2210" uniqueCount="672">
  <si>
    <t>Исполнения ввода</t>
  </si>
  <si>
    <t>ВН</t>
  </si>
  <si>
    <t>Вывод на стороне</t>
  </si>
  <si>
    <t>НН</t>
  </si>
  <si>
    <t>Разрядник</t>
  </si>
  <si>
    <t>ОПН</t>
  </si>
  <si>
    <t>РЛНД</t>
  </si>
  <si>
    <t>РВЗ</t>
  </si>
  <si>
    <t>Трансформатор</t>
  </si>
  <si>
    <t>Вводное устройство</t>
  </si>
  <si>
    <t>разъединитель РЕ-19</t>
  </si>
  <si>
    <t>активный</t>
  </si>
  <si>
    <t>реактивный</t>
  </si>
  <si>
    <t>Приборы контроля</t>
  </si>
  <si>
    <t>амперметр</t>
  </si>
  <si>
    <t>Уличное освещение:</t>
  </si>
  <si>
    <t>Отходящие линии</t>
  </si>
  <si>
    <t>стационарная</t>
  </si>
  <si>
    <t>передвижная</t>
  </si>
  <si>
    <t>2-х трансформаторная</t>
  </si>
  <si>
    <t>Напряжение,КВ</t>
  </si>
  <si>
    <t>6  или  10</t>
  </si>
  <si>
    <t xml:space="preserve">Комплектация ВВ ввода </t>
  </si>
  <si>
    <t>Разъединитель ВН</t>
  </si>
  <si>
    <t xml:space="preserve">Комплектация НВ отсека </t>
  </si>
  <si>
    <t>РЦ</t>
  </si>
  <si>
    <t>ВР</t>
  </si>
  <si>
    <t>РВН</t>
  </si>
  <si>
    <t>Счетчик учета эл.энергии</t>
  </si>
  <si>
    <t>Автомат. выключатель ВА</t>
  </si>
  <si>
    <t>Конструкция КТП</t>
  </si>
  <si>
    <t>тупиковая</t>
  </si>
  <si>
    <t>проходная</t>
  </si>
  <si>
    <t>мачтовая</t>
  </si>
  <si>
    <t>столбовая</t>
  </si>
  <si>
    <t>Опросный лист №:</t>
  </si>
  <si>
    <t>Изделие:</t>
  </si>
  <si>
    <t>Дата готовности:</t>
  </si>
  <si>
    <t>№ Договора:</t>
  </si>
  <si>
    <t>Дата Договора:</t>
  </si>
  <si>
    <t xml:space="preserve">      Примечания</t>
  </si>
  <si>
    <t>Дополнительная аппаратура</t>
  </si>
  <si>
    <t>Кол-во,шт:</t>
  </si>
  <si>
    <t>620042,г.Екатеринбург, ул.Ленина, 5/2</t>
  </si>
  <si>
    <t>ПОКУПАТЕЛЬ:</t>
  </si>
  <si>
    <t>М.п.</t>
  </si>
  <si>
    <t>Исполнитель:</t>
  </si>
  <si>
    <t>Мощность КТП, кВа</t>
  </si>
  <si>
    <t>Рубильник с предохран.</t>
  </si>
  <si>
    <t>Дата составленя:</t>
  </si>
  <si>
    <t>вольтметр</t>
  </si>
  <si>
    <t>ДА</t>
  </si>
  <si>
    <t>ТУПИК</t>
  </si>
  <si>
    <t>РВО ( 6 или 10 )</t>
  </si>
  <si>
    <t>пто</t>
  </si>
  <si>
    <t>ПКТП-ТК 100/6/0,4</t>
  </si>
  <si>
    <t>ПКТП-ТВ 250/6/0,4</t>
  </si>
  <si>
    <t>ПКТП-ТК 250/6/0,4</t>
  </si>
  <si>
    <t>ПКТП-ТВ 400/6/0,4</t>
  </si>
  <si>
    <t>ПКТП-ТК 400/6/0,4</t>
  </si>
  <si>
    <t>ПКТП-ТВ 630/6/0,4</t>
  </si>
  <si>
    <t>ПКТП-ТК 630/6/0,4</t>
  </si>
  <si>
    <t>ПКТП-ТВ 100/6/0,4</t>
  </si>
  <si>
    <t>ПКТП-ТВ 1000/6/0,4</t>
  </si>
  <si>
    <t>ПКТП-ТК 1000/6/0,4</t>
  </si>
  <si>
    <t>ПКТП-ТВ 100/10/0,4</t>
  </si>
  <si>
    <t>ПКТП-ТК 100/10/0,4</t>
  </si>
  <si>
    <t>ПКТП-ТВ 250/10/0,4</t>
  </si>
  <si>
    <t>ПКТП-ТК 250/10/0,4</t>
  </si>
  <si>
    <t>ПКТП-ТВ 400/10/0,4</t>
  </si>
  <si>
    <t>ПКТП-ТК 400/10/0,4</t>
  </si>
  <si>
    <t>ПКТП-ТВ 630/10/0,4</t>
  </si>
  <si>
    <t>ПКТП-ТК 630/10/0,4</t>
  </si>
  <si>
    <t>ПКТП-ТВ 1000/10/0,4</t>
  </si>
  <si>
    <t>ПКТП-ТК 1000/10/0,4</t>
  </si>
  <si>
    <t>СТАЦ</t>
  </si>
  <si>
    <t>ПЕРЕД</t>
  </si>
  <si>
    <t>2ТР-РА</t>
  </si>
  <si>
    <t>ПРОХОД</t>
  </si>
  <si>
    <t>КТП-ТВ 63/10/0,4</t>
  </si>
  <si>
    <t>КТП-ТВ 63/6/0,4</t>
  </si>
  <si>
    <t>КТП-ТВ 100/6/0,4</t>
  </si>
  <si>
    <t>КТП-ТВ 100/10/0,4</t>
  </si>
  <si>
    <t>КТП-ТВ 160/6/0,4</t>
  </si>
  <si>
    <t>КТП-ТВ 160/10/0,4</t>
  </si>
  <si>
    <t>КТП-ТВ 250/6/0,4</t>
  </si>
  <si>
    <t>КТП-ТВ 250/10/0,4</t>
  </si>
  <si>
    <t>КТП-ТВ 400/6/0,4</t>
  </si>
  <si>
    <t>КТП-ТВ 400/10/0,4</t>
  </si>
  <si>
    <t>КТП-ТВ 630/6/0,4</t>
  </si>
  <si>
    <t>КТП-ТВ 630/10/0,4</t>
  </si>
  <si>
    <t>КТП-ТВ 1000/6/0,4</t>
  </si>
  <si>
    <t>КТП-ТВ 1000/10/0,4</t>
  </si>
  <si>
    <t>КТП-ТК 100/10/0,4</t>
  </si>
  <si>
    <t>КТП-ТК 100/6/0,4</t>
  </si>
  <si>
    <t>КТП-ТК 160/10/0,4</t>
  </si>
  <si>
    <t>КТП-ТК 160/6/0,4</t>
  </si>
  <si>
    <t>КТП-ТК 250/10/0,4</t>
  </si>
  <si>
    <t>КТП-ТК 250/6/0,4</t>
  </si>
  <si>
    <t>КТП-ТК 400/10/0,4</t>
  </si>
  <si>
    <t>КТП-ТК 1000/10/0,4</t>
  </si>
  <si>
    <t>КТП-ТК 1000/6/0,4</t>
  </si>
  <si>
    <t>КТП-ТК 630/10/0,4</t>
  </si>
  <si>
    <t>КТП-ТК 630/6/0,4</t>
  </si>
  <si>
    <t>КТП-ТК 63/10/0,4</t>
  </si>
  <si>
    <t>КТП-ТК 63/6/0,4</t>
  </si>
  <si>
    <t>Исполнене подстации</t>
  </si>
  <si>
    <t>Салазки</t>
  </si>
  <si>
    <t>Первая (Правая) подстанция</t>
  </si>
  <si>
    <t>Вторая(левая) подстанция</t>
  </si>
  <si>
    <t>Наименование КТП</t>
  </si>
  <si>
    <t>Мощность</t>
  </si>
  <si>
    <t>Высокое напр.</t>
  </si>
  <si>
    <t>Низкое напр</t>
  </si>
  <si>
    <t>Цена,руб</t>
  </si>
  <si>
    <t>КТП-ВС 25/6/0,4</t>
  </si>
  <si>
    <t>КТП-ВС 25/10/0,4</t>
  </si>
  <si>
    <t>КТП-ВС 40/6/0,4</t>
  </si>
  <si>
    <t>КТП-ВС 40/10/0,4</t>
  </si>
  <si>
    <t>КТП-ВС 63/6/0,4</t>
  </si>
  <si>
    <t>КТП-ВС 63/10/0,4</t>
  </si>
  <si>
    <t>КТП-ВС 100/6/0,4</t>
  </si>
  <si>
    <t>КТП-ВС 100/10/0,4</t>
  </si>
  <si>
    <t>МАЧТОВАЯ</t>
  </si>
  <si>
    <t xml:space="preserve">СТОЛБОВАЯ </t>
  </si>
  <si>
    <t>Коэф.сложности,%</t>
  </si>
  <si>
    <t>Цена с Кслож,РУБ</t>
  </si>
  <si>
    <t>КТП-ВС 1,25/6/0,23</t>
  </si>
  <si>
    <t>КТП-ВС 1,25/10/0,23</t>
  </si>
  <si>
    <t>КТП-ВС 4/6/0,23</t>
  </si>
  <si>
    <t>КТП-ВС 2,5/6/0,23</t>
  </si>
  <si>
    <t>КТП-ВС 2,5/10/0,23</t>
  </si>
  <si>
    <t>КТП-ВС 4/10/0,23</t>
  </si>
  <si>
    <t>КТП-ВС 6/6/0,23</t>
  </si>
  <si>
    <t>КТП-ВС 6/10/0,23</t>
  </si>
  <si>
    <t>КТП-ВС 10/6/0,23</t>
  </si>
  <si>
    <t>КТП-ВС 10/10/0,23</t>
  </si>
  <si>
    <t>КТП-ПВ 100/6/0,4</t>
  </si>
  <si>
    <t>КТП-ПВ 100/10/0,4</t>
  </si>
  <si>
    <t>КТП-ПВ 160/6/0,4</t>
  </si>
  <si>
    <t>КТП-ПВ 160/10/0,4</t>
  </si>
  <si>
    <t>КТП-ПВ 250/6/0,4</t>
  </si>
  <si>
    <t>КТП-ПВ 250/10/0,4</t>
  </si>
  <si>
    <t>КТП-ПВ 400/6/0,4</t>
  </si>
  <si>
    <t>КТП-ПВ 400/10/0,4</t>
  </si>
  <si>
    <t>КТП-ПВ 630/6/0,4</t>
  </si>
  <si>
    <t>КТП-ПВ 630/10/0,4</t>
  </si>
  <si>
    <t>КТП-ПВ 1000/6/0,4</t>
  </si>
  <si>
    <t>КТП-ПВ 1000/10/0,4</t>
  </si>
  <si>
    <t>КТП-ПК 100/6/0,4</t>
  </si>
  <si>
    <t>КТП-ПК 100/10/0,4</t>
  </si>
  <si>
    <t>КТП-ПК 160/6/0,4</t>
  </si>
  <si>
    <t>КТП-ПК 160/10/0,4</t>
  </si>
  <si>
    <t>КТП-ПК 250/6/0,4</t>
  </si>
  <si>
    <t>КТП-ПК 250/10/0,4</t>
  </si>
  <si>
    <t>КТП-ПК 400/6/0,4</t>
  </si>
  <si>
    <t>КТП-ПК 400/10/0,4</t>
  </si>
  <si>
    <t>КТП-ПК 630/6/0,4</t>
  </si>
  <si>
    <t>КТП-ПК 630/10/0,4</t>
  </si>
  <si>
    <t>КТП-ПК 1000/6/0,4</t>
  </si>
  <si>
    <t>КТП-ПК 1000/10/0,4</t>
  </si>
  <si>
    <t>КТП-ВМ 25/6/0,4</t>
  </si>
  <si>
    <t>КТП-ВМ 25/10/0,4</t>
  </si>
  <si>
    <t>КТП-ВМ 40/6/0,4</t>
  </si>
  <si>
    <t>КТП-ВМ 40/10/0,4</t>
  </si>
  <si>
    <t>КТП-ВМ 63/6/0,4</t>
  </si>
  <si>
    <t>КТП-ВМ 63/10/0,4</t>
  </si>
  <si>
    <t>КТП-ВМ 100/6/0,4</t>
  </si>
  <si>
    <t>КТП-ВМ 100/10/0,4</t>
  </si>
  <si>
    <t>КТП-ВМ 160/6/0,4</t>
  </si>
  <si>
    <t>КТП-ВМ 160/10/0,4</t>
  </si>
  <si>
    <t>КТП-ВМ 250/6/0,4</t>
  </si>
  <si>
    <t>КТП-ВМ 250/10/0,4</t>
  </si>
  <si>
    <t>КТП-МТП 1,25/6/0,23</t>
  </si>
  <si>
    <t>КТП-МТП 1,25/10/0,23</t>
  </si>
  <si>
    <t>КТП-МТП 2,5/6/0,23</t>
  </si>
  <si>
    <t>КТП-МТП 2,5/10/0,23</t>
  </si>
  <si>
    <t>КТП-МТП 4/6/0,23</t>
  </si>
  <si>
    <t>КТП-МТП 4/10/0,23</t>
  </si>
  <si>
    <t>КТП-МТП 6/6/0,23</t>
  </si>
  <si>
    <t>КТП-МТП 6/10/0,23</t>
  </si>
  <si>
    <t>КТП-МТП 10/6/0,23</t>
  </si>
  <si>
    <t>КТП-МТП 10/10/0,23</t>
  </si>
  <si>
    <t>2Х СТОЛБ.</t>
  </si>
  <si>
    <t>2Х-столбовая</t>
  </si>
  <si>
    <t>КТП-МТП 25/6/0,4</t>
  </si>
  <si>
    <t>КТП-МТП 25/10/0,4</t>
  </si>
  <si>
    <t>КТП-МТП 40/6/0,4</t>
  </si>
  <si>
    <t>КТП-МТП 40/10/0,4</t>
  </si>
  <si>
    <t>КТП-МТП 63/6/0,4</t>
  </si>
  <si>
    <t>КТП-МТП 63/10/0,4</t>
  </si>
  <si>
    <t>КТП-МТП 100/6/0,4</t>
  </si>
  <si>
    <t>КТП-МТП 100/10/0,4</t>
  </si>
  <si>
    <t>КТП-МТП 160/6/0,4</t>
  </si>
  <si>
    <t>КТП-МТП 160/10/0,4</t>
  </si>
  <si>
    <t>КТП-МТП 250/6/0,4</t>
  </si>
  <si>
    <t>КТП-МТП 250/10/0,4</t>
  </si>
  <si>
    <t>ЗАПОЛЯТЬ ТОЛЬКО НЕЗАЛИТЫЕ ЯЧЕЙКИ!!!</t>
  </si>
  <si>
    <t>Незалитые поля заполняются ЗАКАЗЧИКОМ</t>
  </si>
  <si>
    <t>Цена за все изделия,РУБ</t>
  </si>
  <si>
    <t>Тип ВОЗД.ВВОДА:</t>
  </si>
  <si>
    <t>Секционный аппарат</t>
  </si>
  <si>
    <t>разъединитель РЕ-19 (РЦ)</t>
  </si>
  <si>
    <t>Комплектация:</t>
  </si>
  <si>
    <t>Изготавливается только ПРИ НАЛИЧИИ ПРИНЦИПИАЛЬНОЙ ЭЛ.СХЕМЫ !</t>
  </si>
  <si>
    <t>Наличие перемычки по стороне ВН:</t>
  </si>
  <si>
    <t>Стандартная</t>
  </si>
  <si>
    <t>ПОСТАВЩИК:</t>
  </si>
  <si>
    <t>Номинальный ток защитных аппаратов  отходящих линий / номинальный ток расцепителей или плавких вставок (Iн/Iнр), А</t>
  </si>
  <si>
    <t>Конструкция КРЫШИ</t>
  </si>
  <si>
    <t>Гл.специалист ПО:</t>
  </si>
  <si>
    <t>Нач. О.П:</t>
  </si>
  <si>
    <t>Цыганок Е.Б.</t>
  </si>
  <si>
    <t>Трофимов Н.Н</t>
  </si>
  <si>
    <t>Директор</t>
  </si>
  <si>
    <t>воздушный</t>
  </si>
  <si>
    <t>кабельный</t>
  </si>
  <si>
    <t>ООО "ТД"УЗТТ"</t>
  </si>
  <si>
    <t>Макушев Д.С.</t>
  </si>
  <si>
    <t>КТП-ТВ(В) 250/6/0,4</t>
  </si>
  <si>
    <t>2КТП-ТК 630/6/0,4сх9</t>
  </si>
  <si>
    <t>2КТП-ТК 630/10/0,4сх9</t>
  </si>
  <si>
    <t>Повышение цены по распоряжению,%:</t>
  </si>
  <si>
    <t>КТПу-ТВ 25/10/0,4</t>
  </si>
  <si>
    <t>КТПу-ТВ 25/6/0,4</t>
  </si>
  <si>
    <t>КТПу-ТВ 40/10/0,4</t>
  </si>
  <si>
    <t>КТПу-ТВ 40/6/0,4</t>
  </si>
  <si>
    <t>КТПу-ТВ 63/10/0,4</t>
  </si>
  <si>
    <t>КТПу-ТВ 63/6/0,4</t>
  </si>
  <si>
    <t>КТПу-ТВ 100/10/0,4</t>
  </si>
  <si>
    <t>КТПу-ТВ 100/6/0,4</t>
  </si>
  <si>
    <t>КТПу-ТВ 160/10/0,4</t>
  </si>
  <si>
    <t>КТПу-ТВ 160/6/0,4</t>
  </si>
  <si>
    <t>КТПу-ТВ 250/10/0,4</t>
  </si>
  <si>
    <t>КТПу-ТВ 250/6/0,4</t>
  </si>
  <si>
    <t>КТПу-ТВ 400/10/0,4</t>
  </si>
  <si>
    <t>КТПу-ТВ 400/6/0,4</t>
  </si>
  <si>
    <t>КТПу-ТК 25/10/0,4</t>
  </si>
  <si>
    <t>КТПу-ТК 25/6/0,4</t>
  </si>
  <si>
    <t>КТПу-ТК 40/10/0,4</t>
  </si>
  <si>
    <t>КТПу-ТК 40/6/0,4</t>
  </si>
  <si>
    <t>КТПу-ТК 63/10/0,4</t>
  </si>
  <si>
    <t>КТПу-ТК 63/6/0,4</t>
  </si>
  <si>
    <t>КТПу-ТК 100/10/0,4</t>
  </si>
  <si>
    <t>КТПу-ТК 100/6/0,4</t>
  </si>
  <si>
    <t>КТПу-ТК 160/10/0,4</t>
  </si>
  <si>
    <t>КТПу-ТК 160/6/0,4</t>
  </si>
  <si>
    <t>КТПу-ТК 250/10/0,4</t>
  </si>
  <si>
    <t>КТПу-ТК 250/6/0,4</t>
  </si>
  <si>
    <t>КТПу-ТК 400/10/0,4</t>
  </si>
  <si>
    <t>КТПу-ТК 400/6/0,4</t>
  </si>
  <si>
    <t>КТП-ТК 400/6/0,4</t>
  </si>
  <si>
    <t>КТП-ТВ(В) 25/10/0,4</t>
  </si>
  <si>
    <t>КТП-ТВ(В) 25/6/0,4</t>
  </si>
  <si>
    <t>КТП-ТВ(В) 40/10/0,4</t>
  </si>
  <si>
    <t>КТП-ТВ(В) 40/6/0,4</t>
  </si>
  <si>
    <t>КТП-ТВ(В) 63/10/0,4</t>
  </si>
  <si>
    <t>КТП-ТВ(В) 63/6/0,4</t>
  </si>
  <si>
    <t>КТП-ТВ(В) 100/10/0,4</t>
  </si>
  <si>
    <t>КТП-ТВ(В) 100/6/0,4</t>
  </si>
  <si>
    <t>КТП-ТВ(В) 160/10/0,4</t>
  </si>
  <si>
    <t>КТП-ТВ(В) 160/6/0,4</t>
  </si>
  <si>
    <t>КТП-ТВ(В) 250/10/0,4</t>
  </si>
  <si>
    <t>КТП-ТВ(В) 400/10/0,4</t>
  </si>
  <si>
    <t>КТП-ТВ(В) 400/6/0,4</t>
  </si>
  <si>
    <t>КТП-ТВ(В) 630/10/0,4</t>
  </si>
  <si>
    <t>КТП-ТВ(В) 630/6/0,4</t>
  </si>
  <si>
    <t>КТП-ТВ(В) 1000/10/0,4</t>
  </si>
  <si>
    <t>КТП-ТВ(В) 1000/6/0,4</t>
  </si>
  <si>
    <t>КТП-ТВ(Р) 25/10/0,4</t>
  </si>
  <si>
    <t>КТП-ТВ(Р) 25/6/0,4</t>
  </si>
  <si>
    <t>КТП-ТВ(Р) 40/10/0,4</t>
  </si>
  <si>
    <t>КТП-ТВ(Р) 40/6/0,4</t>
  </si>
  <si>
    <t>КТП-ТВ(Р) 63/10/0,4</t>
  </si>
  <si>
    <t>КТП-ТВ(Р) 63/6/0,4</t>
  </si>
  <si>
    <t>КТП-ТВ(Р) 100/10/0,4</t>
  </si>
  <si>
    <t>КТП-ТВ(Р) 100/6/0,4</t>
  </si>
  <si>
    <t>КТП-ТВ(Р) 160/10/0,4</t>
  </si>
  <si>
    <t>КТП-ТВ(Р) 160/6/0,4</t>
  </si>
  <si>
    <t>КТП-ТВ(Р) 250/10/0,4</t>
  </si>
  <si>
    <t>КТП-ТВ(Р) 250/6/0,4</t>
  </si>
  <si>
    <t>КТП-ТВ(Р) 400/10/0,4</t>
  </si>
  <si>
    <t>КТП-ТВ(Р) 400/6/0,4</t>
  </si>
  <si>
    <t>КТП-ТВ(Р) 630/10/0,4</t>
  </si>
  <si>
    <t>КТП-ТВ(Р) 630/6/0,4</t>
  </si>
  <si>
    <t>КТП-ТВ(Р) 1000/10/0,4</t>
  </si>
  <si>
    <t>КТП-ТВ(Р) 1000/6/0,4</t>
  </si>
  <si>
    <t>2КТП-ТВ 25/10/0,4сх7</t>
  </si>
  <si>
    <t>2КТП-ТВ 40/10/0,4сх7</t>
  </si>
  <si>
    <t>2КТП-ТВ 40/6/0,4сх7</t>
  </si>
  <si>
    <t>2КТП-ТВ 63/10/0,4сх7</t>
  </si>
  <si>
    <t>2КТП-ТВ 63/6/0,4сх7</t>
  </si>
  <si>
    <t>2КТП-ТВ 100/10/0,4сх7</t>
  </si>
  <si>
    <t>2КТП-ТВ 100/6/0,4сх7</t>
  </si>
  <si>
    <t>2КТП-ТВ 160/10/0,4сх7</t>
  </si>
  <si>
    <t>2КТП-ТВ 160/6/0,4сх7</t>
  </si>
  <si>
    <t>2КТП-ТВ 250/10/0,4сх7</t>
  </si>
  <si>
    <t>2КТП-ТВ 250/6/0,4сх7</t>
  </si>
  <si>
    <t>2КТП-ТВ 400/10/0,4сх7</t>
  </si>
  <si>
    <t>2КТП-ТВ 400/6/0,4сх7</t>
  </si>
  <si>
    <t>2КТП-ТК 25/10/0,4сх7</t>
  </si>
  <si>
    <t>2КТП-ТК 25/6/0,4сх7</t>
  </si>
  <si>
    <t>2КТП-ТК 40/10/0,4сх7</t>
  </si>
  <si>
    <t>2КТП-ТК 40/6/0,4сх7</t>
  </si>
  <si>
    <t>2КТП-ТК 63/10/0,4сх7</t>
  </si>
  <si>
    <t>2КТП-ТК 63/6/0,4сх7</t>
  </si>
  <si>
    <t>2КТП-ТК 100/10/0,4сх7</t>
  </si>
  <si>
    <t>2КТП-ТК 100/6/0,4сх7</t>
  </si>
  <si>
    <t>2КТП-ТК 160/10/0,4сх7</t>
  </si>
  <si>
    <t>2КТП-ТК 160/6/0,4сх7</t>
  </si>
  <si>
    <t>2КТП-ТК 250/10/0,4сх7</t>
  </si>
  <si>
    <t>2КТП-ТК 250/6/0,4сх7</t>
  </si>
  <si>
    <t>2КТП-ТК 400/10/0,4сх7</t>
  </si>
  <si>
    <t>2КТП-ТК 400/6/0,4сх7</t>
  </si>
  <si>
    <t>2КТП-ТВ 25/10/0,4сх8</t>
  </si>
  <si>
    <t>2КТП-ТВ 25/6/0,4сх8</t>
  </si>
  <si>
    <t>2КТП-ТВ 40/10/0,4сх8</t>
  </si>
  <si>
    <t>2КТП-ТВ 40/6/0,4сх8</t>
  </si>
  <si>
    <t>2КТП-ТВ 63/10/0,4сх8</t>
  </si>
  <si>
    <t>2КТП-ТВ 63/6/0,4сх8</t>
  </si>
  <si>
    <t>2КТП-ТВ 100/10/0,4сх8</t>
  </si>
  <si>
    <t>2КТП-ТВ 100/6/0,4сх8</t>
  </si>
  <si>
    <t>2КТП-ТВ 160/10/0,4сх8</t>
  </si>
  <si>
    <t>2КТП-ТВ 160/6/0,4сх8</t>
  </si>
  <si>
    <t>2КТП-ТВ 250/10/0,4сх8</t>
  </si>
  <si>
    <t>2КТП-ТВ 250/6/0,4сх8</t>
  </si>
  <si>
    <t>2КТП-ТВ 400/10/0,4сх8</t>
  </si>
  <si>
    <t>2КТП-ТВ 400/6/0,4сх8</t>
  </si>
  <si>
    <t>2КТП-ТК 25/10/0,4сх8</t>
  </si>
  <si>
    <t>2КТП-ТК 25/6/0,4сх8</t>
  </si>
  <si>
    <t>2КТП-ТК 40/10/0,4сх8</t>
  </si>
  <si>
    <t>2КТП-ТК 40/6/0,4сх8</t>
  </si>
  <si>
    <t>2КТП-ТК 63/10/0,4сх8</t>
  </si>
  <si>
    <t>2КТП-ТК 63/6/0,4сх8</t>
  </si>
  <si>
    <t>2КТП-ТК 100/10/0,4сх8</t>
  </si>
  <si>
    <t>2КТП-ТК 100/6/0,4сх8</t>
  </si>
  <si>
    <t>2КТП-ТК 160/10/0,4сх8</t>
  </si>
  <si>
    <t>2КТП-ТК 160/6/0,4сх8</t>
  </si>
  <si>
    <t>2КТП-ТК 250/10/0,4сх8</t>
  </si>
  <si>
    <t>2КТП-ТК 250/6/0,4сх8</t>
  </si>
  <si>
    <t>2КТП-ТК 400/10/0,4сх8</t>
  </si>
  <si>
    <t>2КТП-ТК 400/6/0,4сх8</t>
  </si>
  <si>
    <t>2КТП-ТВ 630/10/0,4сх9</t>
  </si>
  <si>
    <t>2КТП-ТВ 630/6/0,4сх9</t>
  </si>
  <si>
    <t>2КТП-ТВ 1000/10/0,4сх9</t>
  </si>
  <si>
    <t>2КТП-ТВ 1000/6/0,4сх9</t>
  </si>
  <si>
    <t>2КТП-ТК 1000/10/0,4сх9</t>
  </si>
  <si>
    <t>2КТП-ТК 1000/6/0,4сх9</t>
  </si>
  <si>
    <t>2КТП-ТВ 630/10/0,4сх10</t>
  </si>
  <si>
    <t>2КТП-ТВ 630/6/0,4сх10</t>
  </si>
  <si>
    <t>2КТП-ТВ 1000/10/0,4сх10</t>
  </si>
  <si>
    <t>2КТП-ТВ 1000/6/0,4сх10</t>
  </si>
  <si>
    <t>2КТП-ТК 630/10/0,4сх10</t>
  </si>
  <si>
    <t>2КТП-ТК 630/6/0,4сх10</t>
  </si>
  <si>
    <t>2КТП-ТК 1000/10/0,4сх10</t>
  </si>
  <si>
    <t>2КТП-ТК 1000/6/0,4сх10</t>
  </si>
  <si>
    <t>2КТП-ТВ 25/6/0,4сх11</t>
  </si>
  <si>
    <t>2КТП-ТВ 40/10/0,4сх11</t>
  </si>
  <si>
    <t>2КТП-ТВ 40/6/0,4сх11</t>
  </si>
  <si>
    <t>2КТП-ТВ 63/10/0,4сх11</t>
  </si>
  <si>
    <t>2КТП-ТВ 63/6/0,4сх11</t>
  </si>
  <si>
    <t>2КТП-ТВ 100/10/0,4сх11</t>
  </si>
  <si>
    <t>2КТП-ТВ 100/6/0,4сх11</t>
  </si>
  <si>
    <t>2КТП-ТВ 160/6/0,4сх11</t>
  </si>
  <si>
    <t>2КТП-ТВ 250/10/0,4сх11</t>
  </si>
  <si>
    <t>2КТП-ТВ 250/6/0,4сх11</t>
  </si>
  <si>
    <t>2КТП-ТВ 400/10/0,4сх11</t>
  </si>
  <si>
    <t>2КТП-ТВ 400/6/0,4сх11</t>
  </si>
  <si>
    <t>2КТП-ТК 25/10/0,4сх11</t>
  </si>
  <si>
    <t>2КТП-ТК 25/6/0,4сх11</t>
  </si>
  <si>
    <t>2КТП-ТК 40/10/0,4сх11</t>
  </si>
  <si>
    <t>2КТП-ТК 40/6/0,4сх11</t>
  </si>
  <si>
    <t>2КТП-ТК 63/10/0,4сх11</t>
  </si>
  <si>
    <t>2КТП-ТК 63/6/0,4сх11</t>
  </si>
  <si>
    <t>2КТП-ТК 100/10/0,4сх11</t>
  </si>
  <si>
    <t>2КТП-ТК 100/6/0,4сх11</t>
  </si>
  <si>
    <t>2КТП-ТК 160/6/0,4сх11</t>
  </si>
  <si>
    <t>2КТП-ТК 250/10/0,4сх11</t>
  </si>
  <si>
    <t>2КТП-ТК 250/6/0,4сх11</t>
  </si>
  <si>
    <t>2КТП-ТК 400/10/0,4сх11</t>
  </si>
  <si>
    <t>2КТП-ТК 400/6/0,4сх11</t>
  </si>
  <si>
    <t>2КТП-ТВ 25/6/0,4сх12</t>
  </si>
  <si>
    <t>2КТП-ТВ 40/10/0,4сх12</t>
  </si>
  <si>
    <t>2КТП-ТВ 40/6/0,4сх12</t>
  </si>
  <si>
    <t>2КТП-ТВ 63/10/0,4сх12</t>
  </si>
  <si>
    <t>2КТП-ТВ 63/6/0,4сх12</t>
  </si>
  <si>
    <t>2КТП-ТВ 100/10/0,4сх12</t>
  </si>
  <si>
    <t>2КТП-ТВ 100/6/0,4сх12</t>
  </si>
  <si>
    <t>2КТП-ТВ 160/6/0,4сх12</t>
  </si>
  <si>
    <t>2КТП-ТВ 250/10/0,4сх12</t>
  </si>
  <si>
    <t>2КТП-ТВ 250/6/0,4сх12</t>
  </si>
  <si>
    <t>2КТП-ТВ 400/10/0,4сх12</t>
  </si>
  <si>
    <t>2КТП-ТВ 400/6/0,4сх12</t>
  </si>
  <si>
    <t>2КТП-ТК 25/10/0,4сх12</t>
  </si>
  <si>
    <t>2КТП-ТК 25/6/0,4сх12</t>
  </si>
  <si>
    <t>2КТП-ТК 40/10/0,4сх12</t>
  </si>
  <si>
    <t>2КТП-ТК 40/6/0,4сх12</t>
  </si>
  <si>
    <t>2КТП-ТК 63/10/0,4сх12</t>
  </si>
  <si>
    <t>2КТП-ТК 63/6/0,4сх12</t>
  </si>
  <si>
    <t>2КТП-ТК 100/10/0,4сх12</t>
  </si>
  <si>
    <t>2КТП-ТК 100/6/0,4сх12</t>
  </si>
  <si>
    <t>2КТП-ТК 160/6/0,4сх12</t>
  </si>
  <si>
    <t>2КТП-ТК 250/10/0,4сх12</t>
  </si>
  <si>
    <t>2КТП-ТК 250/6/0,4сх12</t>
  </si>
  <si>
    <t>2КТП-ТК 400/10/0,4сх12</t>
  </si>
  <si>
    <t>2КТП-ТК 400/6/0,4сх12</t>
  </si>
  <si>
    <t>2КТП-ТВ 630/10/0,4сх13</t>
  </si>
  <si>
    <t>2КТП-ТВ 630/6/0,4сх13</t>
  </si>
  <si>
    <t>2КТП-ТВ 1000/10/0,4сх13</t>
  </si>
  <si>
    <t>2КТП-ТВ 1000/6/0,4сх13</t>
  </si>
  <si>
    <t>2КТП-ТК 630/10/0,4сх13</t>
  </si>
  <si>
    <t>2КТП-ТК 630/6/0,4сх13</t>
  </si>
  <si>
    <t>2КТП-ТК 1000/10/0,4сх13</t>
  </si>
  <si>
    <t>2КТП-ТК 1000/6/0,4сх13</t>
  </si>
  <si>
    <t>2КТП-ТВ 630/10/0,4сх14</t>
  </si>
  <si>
    <t>2КТП-ТВ 630/6/0,4сх14</t>
  </si>
  <si>
    <t>2КТП-ТВ 1000/10/0,4сх14</t>
  </si>
  <si>
    <t>2КТП-ТВ 1000/6/0,4сх14</t>
  </si>
  <si>
    <t>2КТП-ТК 630/10/0,4сх14</t>
  </si>
  <si>
    <t>2КТП-ТК 630/6/0,4сх14</t>
  </si>
  <si>
    <t>2КТП-ТК 1000/10/0,4сх14</t>
  </si>
  <si>
    <t>2КТП-ТК 1000/6/0,4сх14</t>
  </si>
  <si>
    <t>2КТП-ТВ 25/10/0,4сх15</t>
  </si>
  <si>
    <t>2КТП-ТВ 25/6/0,4сх15</t>
  </si>
  <si>
    <t>2КТП-ТВ 40/10/0,4сх15</t>
  </si>
  <si>
    <t>2КТП-ТВ 40/6/0,4сх15</t>
  </si>
  <si>
    <t>2КТП-ТВ 63/10/0,4сх15</t>
  </si>
  <si>
    <t>2КТП-ТВ 63/6/0,4сх15</t>
  </si>
  <si>
    <t>2КТП-ТВ 100/10/0,4сх15</t>
  </si>
  <si>
    <t>2КТП-ТВ 100/6/0,4сх15</t>
  </si>
  <si>
    <t>2КТП-ТВ 160/10/0,4сх15</t>
  </si>
  <si>
    <t>2КТП-ТВ 160/6/0,4сх15</t>
  </si>
  <si>
    <t>2КТП-ТВ 250/10/0,4сх15</t>
  </si>
  <si>
    <t>2КТП-ТВ 250/6/0,4сх15</t>
  </si>
  <si>
    <t>2КТП-ТВ 400/10/0,4сх15</t>
  </si>
  <si>
    <t>2КТП-ТВ 400/6/0,4сх15</t>
  </si>
  <si>
    <t>2КТП-ТК 25/10/0,4сх15</t>
  </si>
  <si>
    <t>2КТП-ТК 25/6/0,4сх15</t>
  </si>
  <si>
    <t>2КТП-ТК 40/10/0,4сх15</t>
  </si>
  <si>
    <t>2КТП-ТК 40/6/0,4сх15</t>
  </si>
  <si>
    <t>2КТП-ТК 63/10/0,4сх15</t>
  </si>
  <si>
    <t>2КТП-ТК 63/6/0,4сх15</t>
  </si>
  <si>
    <t>2КТП-ТК 100/10/0,4сх15</t>
  </si>
  <si>
    <t>2КТП-ТК 100/6/0,4сх15</t>
  </si>
  <si>
    <t>2КТП-ТК 160/10/0,4сх15</t>
  </si>
  <si>
    <t>2КТП-ТК 160/6/0,4сх15</t>
  </si>
  <si>
    <t>2КТП-ТК 250/10/0,4сх15</t>
  </si>
  <si>
    <t>2КТП-ТК 250/6/0,4сх15</t>
  </si>
  <si>
    <t>2КТП-ТК 400/10/0,4сх15</t>
  </si>
  <si>
    <t>2КТП-ТК 400/6/0,4сх15</t>
  </si>
  <si>
    <t>2ТПК-ТВ 25/10/0,4сх16</t>
  </si>
  <si>
    <t>2КТП-ТВ 25/6/0,4сх16</t>
  </si>
  <si>
    <t>2КТП-ТВ 40/10/0,4сх16</t>
  </si>
  <si>
    <t>2КТП-ТВ 40/6/0,4сх16</t>
  </si>
  <si>
    <t>2КТП-ТВ 63/10/0,4сх16</t>
  </si>
  <si>
    <t>2КТП-ТВ 63/6/0,4сх16</t>
  </si>
  <si>
    <t>2КТП-ТВ 100/10/0,4сх16</t>
  </si>
  <si>
    <t>2КТП-ТВ 100/6/0,4сх16</t>
  </si>
  <si>
    <t>2КТП-ТВ 160/10/0,4сх16</t>
  </si>
  <si>
    <t>2КТП-ТВ 160/6/0,4сх16</t>
  </si>
  <si>
    <t>2КТП-ТВ 250/10/0,4сх16</t>
  </si>
  <si>
    <t>2КТП-ТВ 250/6/0,4сх16</t>
  </si>
  <si>
    <t>2КТП-ТВ 400/10/0,4сх16</t>
  </si>
  <si>
    <t>2КТП-ТВ 400/6/0,4сх16</t>
  </si>
  <si>
    <t>2КТП-ТК 25/10/0,4сх16</t>
  </si>
  <si>
    <t>2КТП-ТК 25/6/0,4сх16</t>
  </si>
  <si>
    <t>2КТП-ТК 40/10/0,4сх16</t>
  </si>
  <si>
    <t>2КТП-ТК 40/6/0,4сх16</t>
  </si>
  <si>
    <t>2КТП-ТК 63/10/0,4сх16</t>
  </si>
  <si>
    <t>2КТП-ТК 63/6/0,4сх16</t>
  </si>
  <si>
    <t>2КТП-ТК 100/10/0,4сх16</t>
  </si>
  <si>
    <t>2КТП-ТК 100/6/0,4сх16</t>
  </si>
  <si>
    <t>2КТП-ТК 160/10/0,4сх16</t>
  </si>
  <si>
    <t>2КТП-ТК 160/6/0,4сх16</t>
  </si>
  <si>
    <t>2КТП-ТК 250/10/0,4сх16</t>
  </si>
  <si>
    <t>2КТП-ТК 250/6/0,4сх16</t>
  </si>
  <si>
    <t>2КТП-ТК 400/10/0,4сх16</t>
  </si>
  <si>
    <t>2КТП-ТК 400/6/0,4сх16</t>
  </si>
  <si>
    <t>2КТП-ТВ 630/10/0,4сх17</t>
  </si>
  <si>
    <t>2КТП-ТВ 630/6/0,4сх17</t>
  </si>
  <si>
    <t>2КТП-ТВ 1000/10/0,4сх17</t>
  </si>
  <si>
    <t>2КТП-ТВ 1000/6/0,4сх17</t>
  </si>
  <si>
    <t>2КТП-ТК 630/10/0,4сх17</t>
  </si>
  <si>
    <t>2КТП-ТК 630/6/0,4сх17</t>
  </si>
  <si>
    <t>2КТП-ТК 1000/10/0,4сх17</t>
  </si>
  <si>
    <t>2КТП-ТК 1000/6/0,4сх17</t>
  </si>
  <si>
    <t>2КТП-ТВ 630/10/0,4сх18</t>
  </si>
  <si>
    <t>2КТП-ТВ 630/6/0,4сх18</t>
  </si>
  <si>
    <t>2КТП-ТВ 1000/10/0,4сх18</t>
  </si>
  <si>
    <t>2КТП-ТВ 1000/6/0,4сх18</t>
  </si>
  <si>
    <t>2КТП-ТК 630/10/0,4сх18</t>
  </si>
  <si>
    <t>2КТП-ТК 630/6/0,4сх18</t>
  </si>
  <si>
    <t>2КТП-ТК 1000/10/0,4сх18</t>
  </si>
  <si>
    <t>2КТП-ТК 1000/6/0,4сх18</t>
  </si>
  <si>
    <t>2КТП-ПВ 25/10/0,4сх19</t>
  </si>
  <si>
    <t>2КТП-ПВ 25/6/0,4сх19</t>
  </si>
  <si>
    <t>2КТП-ПВ 40/10/0,4сх19</t>
  </si>
  <si>
    <t>2КТП-ПВ 40/6/0,4сх19</t>
  </si>
  <si>
    <t>2КТП-ПВ 63/10/0,4сх19</t>
  </si>
  <si>
    <t>2КТП-ПВ 63/6/0,4сх19</t>
  </si>
  <si>
    <t>2КТП-ПВ 100/10/0,4сх19</t>
  </si>
  <si>
    <t>2КТП-ПВ 100/6/0,4сх19</t>
  </si>
  <si>
    <t>2КТП-ПВ 160/10/0,4сх19</t>
  </si>
  <si>
    <t>2КТП-ПВ 160/6/0,4сх19</t>
  </si>
  <si>
    <t>2КТП-ПВ 250/10/0,4сх19</t>
  </si>
  <si>
    <t>2КТП-ПВ 250/6/0,4сх19</t>
  </si>
  <si>
    <t>2КТП-ПВ 400/10/0,4сх19</t>
  </si>
  <si>
    <t>2КТП-ПВ 400/6/0,4сх19</t>
  </si>
  <si>
    <t>2КТП-ПК 25/10/0,4сх19</t>
  </si>
  <si>
    <t>2КТП-ПК 25/6/0,4сх19</t>
  </si>
  <si>
    <t>2КТП-ПК 40/10/0,4сх19</t>
  </si>
  <si>
    <t>2КТП-ПК 40/6/0,4сх19</t>
  </si>
  <si>
    <t>2КТП-ПК 63/10/0,4сх19</t>
  </si>
  <si>
    <t>2КТП-ПК 63/6/0,4сх19</t>
  </si>
  <si>
    <t>2КТП-ПК 100/10/0,4сх19</t>
  </si>
  <si>
    <t>2КТП-ПК 100/6/0,4сх19</t>
  </si>
  <si>
    <t>2КТП-ПК 160/10/0,4сх19</t>
  </si>
  <si>
    <t>2КТП-ПК 160/6/0,4сх19</t>
  </si>
  <si>
    <t>2КТП-ПК 250/10/0,4сх19</t>
  </si>
  <si>
    <t>2КТП-ПК 250/6/0,4сх19</t>
  </si>
  <si>
    <t>2КТП-ПК 400/10/0,4сх19</t>
  </si>
  <si>
    <t>2КТП-ПК 400/6/0,4сх19</t>
  </si>
  <si>
    <t>2КТП-ПВ 25/10/0,4сх20</t>
  </si>
  <si>
    <t>2КТП-ПВ 25/6/0,4сх20</t>
  </si>
  <si>
    <t>2КТП-ПВ 40/10/0,4сх20</t>
  </si>
  <si>
    <t>2КТП-ПВ 40/6/0,4сх20</t>
  </si>
  <si>
    <t>2КТП-ПВ 63/10/0,4сх20</t>
  </si>
  <si>
    <t>2КТП-ПВ 63/6/0,4сх20</t>
  </si>
  <si>
    <t>2КТП-ПВ 100/10/0,4сх20</t>
  </si>
  <si>
    <t>2КТП-ПВ 100/6/0,4сх20</t>
  </si>
  <si>
    <t>2КТП-ПВ 160/10/0,4сх20</t>
  </si>
  <si>
    <t>2КТП-ПВ 160/6/0,4сх20</t>
  </si>
  <si>
    <t>2КТП-ПВ 250/10/0,4сх20</t>
  </si>
  <si>
    <t>2КТП-ПВ 250/6/0,4сх20</t>
  </si>
  <si>
    <t>2КТП-ПВ 400/10/0,4сх20</t>
  </si>
  <si>
    <t>2КТП-ПВ 400/6/0,4сх20</t>
  </si>
  <si>
    <t>2КТП-ПК 25/10/0,4сх20</t>
  </si>
  <si>
    <t>2КТП-ПК 25/6/0,4сх20</t>
  </si>
  <si>
    <t>2КТП-ПК 40/10/0,4сх20</t>
  </si>
  <si>
    <t>2КТП-ПК 40/6/0,4сх20</t>
  </si>
  <si>
    <t>2КТП-ПК 63/10/0,4сх20</t>
  </si>
  <si>
    <t>2КТП-ПК 63/6/0,4сх20</t>
  </si>
  <si>
    <t>2КТП-ПК 100/10/0,4сх20</t>
  </si>
  <si>
    <t>2КТП-ПК 100/6/0,4сх20</t>
  </si>
  <si>
    <t>2КТП-ПК 160/10/0,4сх20</t>
  </si>
  <si>
    <t>2КТП-ПК 160/6/0,4сх20</t>
  </si>
  <si>
    <t>2КТП-ПК 250/10/0,4сх20</t>
  </si>
  <si>
    <t>2КТП-ПК 250/6/0,4сх20</t>
  </si>
  <si>
    <t>2КТП-ПК 400/10/0,4сх20</t>
  </si>
  <si>
    <t>2КТП-ПК 400/6/0,4сх20</t>
  </si>
  <si>
    <t>2КТП-ПВ 630/10/0,4сх21</t>
  </si>
  <si>
    <t>2КТП-ПВ 630/6/0,4сх21</t>
  </si>
  <si>
    <t>2КТП-ПВ 1000/10/0,4сх21</t>
  </si>
  <si>
    <t>2КТП-ПВ 1000/6/0,4сх21</t>
  </si>
  <si>
    <t>2КТП-ПК 630/10/0,4сх21</t>
  </si>
  <si>
    <t>2КТП-ПК 630/6/0,4сх21</t>
  </si>
  <si>
    <t>2КТП-ПК 1000/10/0,4сх21</t>
  </si>
  <si>
    <t>2КТП-ПК 1000/6/0,4сх21</t>
  </si>
  <si>
    <t>2КТП-ПВ 630/10/0,4сх22</t>
  </si>
  <si>
    <t>2КТП-ПВ 630/6/0,4сх22</t>
  </si>
  <si>
    <t>2КТП-ПВ 1000/10/0,4сх22</t>
  </si>
  <si>
    <t>2КТП-ПВ 1000/6/0,4сх22</t>
  </si>
  <si>
    <t>2КТП-ПК 630/10/0,4сх22</t>
  </si>
  <si>
    <t>2КТП-ПК 630/6/0,4сх22</t>
  </si>
  <si>
    <t>2КТП-ПК 1000/10/0,4сх22</t>
  </si>
  <si>
    <t>2КТП-ПК 1000/6/0,4сх22</t>
  </si>
  <si>
    <t>2КТП-ПВ 25/10/0,4сх23</t>
  </si>
  <si>
    <t>2КТП-ПВ 25/6/0,4сх23</t>
  </si>
  <si>
    <t>2КТП-ПВ 40/10/0,4сх23</t>
  </si>
  <si>
    <t>2КТП-ПВ 40/6/0,4сх23</t>
  </si>
  <si>
    <t>2КТП-ПВ 63/10/0,4сх23</t>
  </si>
  <si>
    <t>2КТП-ПВ 63/6/0,4сх23</t>
  </si>
  <si>
    <t>2КТП-ПВ 100/10/0,4сх23</t>
  </si>
  <si>
    <t>2КТП-ПВ 100/6/0,4сх23</t>
  </si>
  <si>
    <t>2КТП-ПВ 160/10/0,4сх23</t>
  </si>
  <si>
    <t>2КТП-ПВ 160/6/0,4сх23</t>
  </si>
  <si>
    <t>2КТП-ПВ 250/10/0,4сх23</t>
  </si>
  <si>
    <t>2КТП-ПВ 250/6/0,4сх23</t>
  </si>
  <si>
    <t>2КТП-ПВ 400/10/0,4сх23</t>
  </si>
  <si>
    <t>2КТП-ПВ 400/6/0,4сх23</t>
  </si>
  <si>
    <t>2КТП-ПВ 25/10/0,4сх24</t>
  </si>
  <si>
    <t>2КТП-ПВ 25/6/0,4сх24</t>
  </si>
  <si>
    <t>2КТП-ПВ 40/10/0,4сх24</t>
  </si>
  <si>
    <t>2КТП-ПВ 40/6/0,4сх24</t>
  </si>
  <si>
    <t>2КТП-ПВ 63/10/0,4сх24</t>
  </si>
  <si>
    <t>2КТП-ПВ 63/6/0,4сх24</t>
  </si>
  <si>
    <t>2КТП-ПВ 100/10/0,4сх24</t>
  </si>
  <si>
    <t>2КТП-ПВ 100/6/0,4сх24</t>
  </si>
  <si>
    <t>2КТП-ПВ 160/10/0,4сх24</t>
  </si>
  <si>
    <t>2КТП-ПВ 160/6/0,4сх24</t>
  </si>
  <si>
    <t>2КТП-ПВ 250/10/0,4сх24</t>
  </si>
  <si>
    <t>2КТП-ПВ 250/6/0,4сх24</t>
  </si>
  <si>
    <t>2КТП-ПВ 400/10/0,4сх24</t>
  </si>
  <si>
    <t>2КТП-ПВ 400/6/0,4сх24</t>
  </si>
  <si>
    <t>2КТП-ПК 25/10/0,4сх24</t>
  </si>
  <si>
    <t>2КТП-ПК 25/6/0,4сх24</t>
  </si>
  <si>
    <t>2КТП-ПК 40/10/0,4сх24</t>
  </si>
  <si>
    <t>2КТП-ПК 40/6/0,4сх24</t>
  </si>
  <si>
    <t>2КТП-ПК 63/10/0,4сх24</t>
  </si>
  <si>
    <t>2КТП-ПК 63/6/0,4сх24</t>
  </si>
  <si>
    <t>2КТП-ПК 100/10/0,4сх24</t>
  </si>
  <si>
    <t>2КТП-ПК 100/6/0,4сх24</t>
  </si>
  <si>
    <t>2КТП-ПК 160/10/0,4сх24</t>
  </si>
  <si>
    <t>2КТП-ПК 160/6/0,4сх24</t>
  </si>
  <si>
    <t>2КТП-ПК 250/10/0,4сх24</t>
  </si>
  <si>
    <t>2КТП-ПК 250/6/0,4сх24</t>
  </si>
  <si>
    <t>2КТП-ПК 400/10/0,4сх24</t>
  </si>
  <si>
    <t>2КТП-ПК 400/6/0,4сх24</t>
  </si>
  <si>
    <t>2КТП-ПВ 630/10/0,4сх25</t>
  </si>
  <si>
    <t>2КТП-ПВ 630/6/0,4сх25</t>
  </si>
  <si>
    <t>2КТП-ПВ 1000/10/0,4сх25</t>
  </si>
  <si>
    <t>2КТП-ПВ 1000/6/0,4сх25</t>
  </si>
  <si>
    <t>2КТП-ПК 630/10/0,4сх25</t>
  </si>
  <si>
    <t>2КТП-ПК 630/6/0,4сх25</t>
  </si>
  <si>
    <t>2КТП-ПК 1000/10/0,4сх25</t>
  </si>
  <si>
    <t>2КТП-ПК 1000/6/0,4сх25</t>
  </si>
  <si>
    <t>2КТП-ПВ 630/10/0,4сх26</t>
  </si>
  <si>
    <t>2КТП-ПВ 1000/10/0,4сх26</t>
  </si>
  <si>
    <t>2КТП-ПВ 1000/6/0,4сх26</t>
  </si>
  <si>
    <t>2КТП-ПК 630/10/0,4сх26</t>
  </si>
  <si>
    <t>2КТП-ПК 630/6/0,4сх26</t>
  </si>
  <si>
    <t>2КТП-ПК 1000/10/0,4сх26</t>
  </si>
  <si>
    <t>2КТП-ПК 1000/6/0,4сх26</t>
  </si>
  <si>
    <t>Да</t>
  </si>
  <si>
    <t>2КТП-ТВ 160/10/0,4сх12</t>
  </si>
  <si>
    <t>2КТП-ТВ 25/10/0,4сх12</t>
  </si>
  <si>
    <t>2КТП-ТВ 160/10/0,4сх11</t>
  </si>
  <si>
    <t>2КТП-ТВ 25/10/0,4сх11</t>
  </si>
  <si>
    <t>2КТП-ТК 160/10/0,4сх11</t>
  </si>
  <si>
    <t>2КТП-ТК 160/10/0,4сх12</t>
  </si>
  <si>
    <t>Цена из прайс-листа от 7.10.11</t>
  </si>
  <si>
    <t>2КТП-ТВ25/6/0,4сх7</t>
  </si>
  <si>
    <t>Челябинское представительство: 454000,г.Челябинск,ул.К.Маркса, 54, оф.113</t>
  </si>
  <si>
    <t>ТД УЗТТ</t>
  </si>
  <si>
    <t>Данные из прайс-листа за 2011г.</t>
  </si>
  <si>
    <t>несъёмная</t>
  </si>
  <si>
    <t>НЕТ</t>
  </si>
  <si>
    <t>Уманец А.В.</t>
  </si>
  <si>
    <t>Котыбаев Н.И.</t>
  </si>
  <si>
    <t>Загирова Г.С.</t>
  </si>
  <si>
    <t>Шостак И.В.</t>
  </si>
  <si>
    <t>Руководитель Чел.ОП</t>
  </si>
  <si>
    <t>ВНР</t>
  </si>
  <si>
    <t>ВНРп</t>
  </si>
  <si>
    <t>Изм. От 17/1/12</t>
  </si>
  <si>
    <t>ТМ-250/6/0,4</t>
  </si>
  <si>
    <t>Y/Y</t>
  </si>
  <si>
    <t>шахтный</t>
  </si>
  <si>
    <t>Ч.П. Ковальчук В.В.</t>
  </si>
  <si>
    <t>По вопросам продаж и поддержки обращайтесь:</t>
  </si>
  <si>
    <t>Завод трансформаторных подстанций</t>
  </si>
  <si>
    <t>Согласно спецификации к Договору</t>
  </si>
  <si>
    <t>Оптима</t>
  </si>
  <si>
    <t>Исполнение подстации</t>
  </si>
  <si>
    <t xml:space="preserve"> </t>
  </si>
  <si>
    <t>по заказу</t>
  </si>
  <si>
    <t>10(6)</t>
  </si>
  <si>
    <t>Рубильник</t>
  </si>
  <si>
    <t>Линия 1</t>
  </si>
  <si>
    <t>Линия 2</t>
  </si>
  <si>
    <t>Линия 3</t>
  </si>
  <si>
    <t>Тип оборудования, устанавливаемого в подстанции, определяется Производителем и может быть заменён на другой</t>
  </si>
  <si>
    <t>с аналогичными характеристиками.</t>
  </si>
  <si>
    <t>ПОКУПАТЕЛЬ</t>
  </si>
  <si>
    <t>в лице (ФИО):</t>
  </si>
  <si>
    <t>Директор:</t>
  </si>
  <si>
    <t>Дата составления:</t>
  </si>
  <si>
    <t>М.П.</t>
  </si>
  <si>
    <t>Опросный лист на КТП-ВС  "Оптима"</t>
  </si>
  <si>
    <t xml:space="preserve">                                   Единый адрес:</t>
  </si>
  <si>
    <t>zpt@nt-rt.ru</t>
  </si>
  <si>
    <t xml:space="preserve">Подстанция КТП ВС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</si>
</sst>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0.00&quot;р.&quot;_-;\-* #,##0.00&quot;р.&quot;_-;_-* &quot;-&quot;??&quot;р.&quot;_-;_-@_-"/>
    <numFmt numFmtId="164" formatCode="d/m/yy;@"/>
  </numFmts>
  <fonts count="34" x14ac:knownFonts="1">
    <font>
      <sz val="11"/>
      <color theme="1"/>
      <name val="Calibri"/>
      <family val="2"/>
      <charset val="204"/>
      <scheme val="minor"/>
    </font>
    <font>
      <sz val="8"/>
      <color indexed="81"/>
      <name val="Tahoma"/>
      <family val="2"/>
      <charset val="204"/>
    </font>
    <font>
      <b/>
      <sz val="8"/>
      <color indexed="81"/>
      <name val="Tahoma"/>
      <family val="2"/>
      <charset val="204"/>
    </font>
    <font>
      <b/>
      <sz val="10"/>
      <color theme="1"/>
      <name val="Calibri"/>
      <family val="2"/>
      <charset val="204"/>
      <scheme val="minor"/>
    </font>
    <font>
      <b/>
      <i/>
      <sz val="10"/>
      <color theme="1"/>
      <name val="Calibri"/>
      <family val="2"/>
      <charset val="204"/>
      <scheme val="minor"/>
    </font>
    <font>
      <b/>
      <sz val="14"/>
      <color theme="1"/>
      <name val="Calibri"/>
      <family val="2"/>
      <charset val="204"/>
      <scheme val="minor"/>
    </font>
    <font>
      <sz val="10"/>
      <name val="Calibri"/>
      <family val="2"/>
      <charset val="204"/>
      <scheme val="minor"/>
    </font>
    <font>
      <sz val="10"/>
      <color theme="1"/>
      <name val="Calibri"/>
      <family val="2"/>
      <charset val="204"/>
    </font>
    <font>
      <sz val="10"/>
      <color theme="1"/>
      <name val="Calibri"/>
      <family val="2"/>
      <charset val="204"/>
      <scheme val="minor"/>
    </font>
    <font>
      <sz val="8"/>
      <color theme="1"/>
      <name val="Calibri"/>
      <family val="2"/>
      <charset val="204"/>
      <scheme val="minor"/>
    </font>
    <font>
      <i/>
      <sz val="12"/>
      <color theme="1"/>
      <name val="Calibri"/>
      <family val="2"/>
      <charset val="204"/>
      <scheme val="minor"/>
    </font>
    <font>
      <b/>
      <sz val="18"/>
      <color theme="1"/>
      <name val="Calibri"/>
      <family val="2"/>
      <charset val="204"/>
      <scheme val="minor"/>
    </font>
    <font>
      <b/>
      <sz val="18"/>
      <color theme="1"/>
      <name val="Arial"/>
      <family val="2"/>
      <charset val="204"/>
    </font>
    <font>
      <i/>
      <sz val="14"/>
      <color theme="1"/>
      <name val="Calibri"/>
      <family val="2"/>
      <charset val="204"/>
      <scheme val="minor"/>
    </font>
    <font>
      <sz val="8"/>
      <color theme="1"/>
      <name val="Cambria"/>
      <family val="1"/>
      <charset val="204"/>
      <scheme val="major"/>
    </font>
    <font>
      <sz val="8"/>
      <name val="Cambria"/>
      <family val="1"/>
      <charset val="204"/>
      <scheme val="major"/>
    </font>
    <font>
      <sz val="10"/>
      <color rgb="FFFF0000"/>
      <name val="Calibri"/>
      <family val="2"/>
      <charset val="204"/>
      <scheme val="minor"/>
    </font>
    <font>
      <sz val="14"/>
      <color theme="1"/>
      <name val="Calibri"/>
      <family val="2"/>
      <charset val="204"/>
      <scheme val="minor"/>
    </font>
    <font>
      <sz val="12"/>
      <color theme="1"/>
      <name val="Calibri"/>
      <family val="2"/>
      <charset val="204"/>
      <scheme val="minor"/>
    </font>
    <font>
      <i/>
      <sz val="10"/>
      <color theme="1"/>
      <name val="Calibri"/>
      <family val="2"/>
      <charset val="204"/>
      <scheme val="minor"/>
    </font>
    <font>
      <b/>
      <sz val="12"/>
      <color theme="1"/>
      <name val="Calibri"/>
      <family val="2"/>
      <charset val="204"/>
      <scheme val="minor"/>
    </font>
    <font>
      <b/>
      <sz val="14"/>
      <color theme="1"/>
      <name val="Calibri"/>
      <family val="2"/>
      <charset val="204"/>
    </font>
    <font>
      <i/>
      <sz val="8"/>
      <color theme="1"/>
      <name val="Calibri"/>
      <family val="2"/>
      <charset val="204"/>
      <scheme val="minor"/>
    </font>
    <font>
      <b/>
      <i/>
      <sz val="20"/>
      <color theme="1"/>
      <name val="Calibri"/>
      <family val="2"/>
      <charset val="204"/>
      <scheme val="minor"/>
    </font>
    <font>
      <b/>
      <sz val="14"/>
      <color theme="1"/>
      <name val="Cambria"/>
      <family val="1"/>
      <charset val="204"/>
      <scheme val="major"/>
    </font>
    <font>
      <b/>
      <i/>
      <sz val="14"/>
      <color theme="1"/>
      <name val="Calibri"/>
      <family val="2"/>
      <charset val="204"/>
      <scheme val="minor"/>
    </font>
    <font>
      <b/>
      <sz val="11"/>
      <color rgb="FF000000"/>
      <name val="Calibri"/>
      <family val="2"/>
      <charset val="204"/>
      <scheme val="minor"/>
    </font>
    <font>
      <b/>
      <sz val="12"/>
      <color theme="1"/>
      <name val="Arial"/>
      <family val="2"/>
      <charset val="204"/>
    </font>
    <font>
      <sz val="10"/>
      <color theme="1"/>
      <name val="Arial"/>
      <family val="2"/>
      <charset val="204"/>
    </font>
    <font>
      <sz val="10"/>
      <color theme="1"/>
      <name val="Tahoma"/>
      <family val="2"/>
      <charset val="204"/>
    </font>
    <font>
      <sz val="18"/>
      <color theme="1"/>
      <name val="Tahoma"/>
      <family val="2"/>
      <charset val="204"/>
    </font>
    <font>
      <sz val="14"/>
      <color theme="1"/>
      <name val="Tahoma"/>
      <family val="2"/>
      <charset val="204"/>
    </font>
    <font>
      <u/>
      <sz val="11"/>
      <color theme="10"/>
      <name val="Calibri"/>
      <family val="2"/>
      <charset val="204"/>
      <scheme val="minor"/>
    </font>
    <font>
      <b/>
      <u/>
      <sz val="11"/>
      <color theme="10"/>
      <name val="Calibri"/>
      <family val="2"/>
      <charset val="204"/>
      <scheme val="minor"/>
    </font>
  </fonts>
  <fills count="13">
    <fill>
      <patternFill patternType="none"/>
    </fill>
    <fill>
      <patternFill patternType="gray125"/>
    </fill>
    <fill>
      <patternFill patternType="solid">
        <fgColor theme="8" tint="0.79998168889431442"/>
        <bgColor indexed="64"/>
      </patternFill>
    </fill>
    <fill>
      <patternFill patternType="solid">
        <fgColor theme="5" tint="0.79998168889431442"/>
        <bgColor indexed="64"/>
      </patternFill>
    </fill>
    <fill>
      <patternFill patternType="solid">
        <fgColor theme="2" tint="-9.9978637043366805E-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39997558519241921"/>
        <bgColor indexed="64"/>
      </patternFill>
    </fill>
    <fill>
      <patternFill patternType="solid">
        <fgColor theme="8" tint="0.59999389629810485"/>
        <bgColor indexed="64"/>
      </patternFill>
    </fill>
    <fill>
      <patternFill patternType="solid">
        <fgColor rgb="FFDBEEF3"/>
        <bgColor indexed="64"/>
      </patternFill>
    </fill>
    <fill>
      <patternFill patternType="solid">
        <fgColor rgb="FFFFFFFF"/>
        <bgColor indexed="64"/>
      </patternFill>
    </fill>
  </fills>
  <borders count="44">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medium">
        <color indexed="64"/>
      </right>
      <top/>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double">
        <color indexed="64"/>
      </top>
      <bottom/>
      <diagonal/>
    </border>
    <border>
      <left/>
      <right/>
      <top/>
      <bottom style="medium">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bottom/>
      <diagonal/>
    </border>
    <border>
      <left/>
      <right style="medium">
        <color indexed="64"/>
      </right>
      <top style="medium">
        <color indexed="64"/>
      </top>
      <bottom/>
      <diagonal/>
    </border>
    <border>
      <left/>
      <right/>
      <top/>
      <bottom style="double">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32" fillId="0" borderId="0" applyNumberFormat="0" applyFill="0" applyBorder="0" applyAlignment="0" applyProtection="0"/>
  </cellStyleXfs>
  <cellXfs count="339">
    <xf numFmtId="0" fontId="0" fillId="0" borderId="0" xfId="0"/>
    <xf numFmtId="49" fontId="3" fillId="2" borderId="1" xfId="0" applyNumberFormat="1" applyFont="1" applyFill="1" applyBorder="1" applyAlignment="1">
      <alignment horizontal="center"/>
    </xf>
    <xf numFmtId="0" fontId="3" fillId="2" borderId="2" xfId="0" applyFont="1" applyFill="1" applyBorder="1" applyAlignment="1">
      <alignment horizontal="center"/>
    </xf>
    <xf numFmtId="0" fontId="4" fillId="2" borderId="1" xfId="0" applyFont="1" applyFill="1" applyBorder="1" applyAlignment="1">
      <alignment horizontal="left"/>
    </xf>
    <xf numFmtId="0" fontId="5" fillId="0" borderId="3" xfId="0" applyFont="1" applyFill="1" applyBorder="1" applyAlignment="1" applyProtection="1">
      <alignment horizontal="center" vertical="center"/>
      <protection locked="0" hidden="1"/>
    </xf>
    <xf numFmtId="0" fontId="6" fillId="0" borderId="0" xfId="0" applyFont="1" applyFill="1" applyProtection="1">
      <protection locked="0" hidden="1"/>
    </xf>
    <xf numFmtId="0" fontId="5" fillId="0" borderId="4" xfId="0" applyFont="1" applyFill="1" applyBorder="1" applyAlignment="1" applyProtection="1">
      <alignment horizontal="center" vertical="center"/>
      <protection locked="0" hidden="1"/>
    </xf>
    <xf numFmtId="0" fontId="7" fillId="0" borderId="0" xfId="0" applyFont="1" applyBorder="1" applyAlignment="1">
      <alignment horizontal="center"/>
    </xf>
    <xf numFmtId="0" fontId="5" fillId="2" borderId="1" xfId="0" applyFont="1" applyFill="1" applyBorder="1" applyAlignment="1" applyProtection="1">
      <alignment horizontal="center" vertical="center"/>
      <protection locked="0" hidden="1"/>
    </xf>
    <xf numFmtId="0" fontId="5" fillId="0" borderId="0" xfId="0" applyFont="1" applyFill="1" applyBorder="1" applyAlignment="1" applyProtection="1">
      <alignment horizontal="center" vertical="center"/>
      <protection locked="0" hidden="1"/>
    </xf>
    <xf numFmtId="0" fontId="8" fillId="2" borderId="0" xfId="0" applyFont="1" applyFill="1"/>
    <xf numFmtId="0" fontId="8" fillId="0" borderId="0" xfId="0" applyFont="1"/>
    <xf numFmtId="0" fontId="8" fillId="2" borderId="3" xfId="0" applyFont="1" applyFill="1" applyBorder="1" applyAlignment="1">
      <alignment horizontal="right"/>
    </xf>
    <xf numFmtId="0" fontId="8" fillId="2" borderId="5" xfId="0" applyFont="1" applyFill="1" applyBorder="1"/>
    <xf numFmtId="0" fontId="8" fillId="0" borderId="0" xfId="0" applyFont="1" applyAlignment="1">
      <alignment horizontal="center"/>
    </xf>
    <xf numFmtId="3" fontId="5" fillId="2" borderId="6" xfId="0" applyNumberFormat="1" applyFont="1" applyFill="1" applyBorder="1" applyAlignment="1" applyProtection="1">
      <alignment horizontal="center" vertical="center"/>
      <protection locked="0" hidden="1"/>
    </xf>
    <xf numFmtId="0" fontId="8" fillId="0" borderId="0" xfId="0" applyFont="1" applyAlignment="1">
      <alignment textRotation="89"/>
    </xf>
    <xf numFmtId="0" fontId="8" fillId="0" borderId="6" xfId="0" applyFont="1" applyBorder="1"/>
    <xf numFmtId="0" fontId="8" fillId="2" borderId="1" xfId="0" applyFont="1" applyFill="1" applyBorder="1"/>
    <xf numFmtId="0" fontId="8" fillId="0" borderId="2" xfId="0" applyFont="1" applyFill="1" applyBorder="1" applyProtection="1">
      <protection locked="0" hidden="1"/>
    </xf>
    <xf numFmtId="0" fontId="8" fillId="0" borderId="7" xfId="0" applyFont="1" applyFill="1" applyBorder="1" applyProtection="1">
      <protection locked="0" hidden="1"/>
    </xf>
    <xf numFmtId="0" fontId="8" fillId="0" borderId="8" xfId="0" applyFont="1" applyBorder="1"/>
    <xf numFmtId="0" fontId="8" fillId="2" borderId="9" xfId="0" applyFont="1" applyFill="1" applyBorder="1"/>
    <xf numFmtId="0" fontId="8" fillId="0" borderId="0" xfId="0" applyFont="1" applyFill="1" applyBorder="1"/>
    <xf numFmtId="0" fontId="5" fillId="2" borderId="7" xfId="0" applyFont="1" applyFill="1" applyBorder="1" applyAlignment="1" applyProtection="1">
      <alignment horizontal="center" vertical="center"/>
      <protection locked="0" hidden="1"/>
    </xf>
    <xf numFmtId="0" fontId="8" fillId="2" borderId="10" xfId="0" applyFont="1" applyFill="1" applyBorder="1" applyAlignment="1">
      <alignment horizontal="center"/>
    </xf>
    <xf numFmtId="0" fontId="8" fillId="2" borderId="11" xfId="0" applyFont="1" applyFill="1" applyBorder="1" applyAlignment="1">
      <alignment horizontal="center"/>
    </xf>
    <xf numFmtId="0" fontId="8" fillId="2" borderId="4" xfId="0" applyFont="1" applyFill="1" applyBorder="1" applyAlignment="1">
      <alignment horizontal="center"/>
    </xf>
    <xf numFmtId="0" fontId="8" fillId="2" borderId="4" xfId="0" applyFont="1" applyFill="1" applyBorder="1"/>
    <xf numFmtId="0" fontId="8" fillId="2" borderId="3" xfId="0" applyFont="1" applyFill="1" applyBorder="1"/>
    <xf numFmtId="0" fontId="8" fillId="0" borderId="0" xfId="0" applyFont="1" applyBorder="1"/>
    <xf numFmtId="0" fontId="8" fillId="2" borderId="3" xfId="0" applyFont="1" applyFill="1" applyBorder="1" applyAlignment="1">
      <alignment vertical="center"/>
    </xf>
    <xf numFmtId="0" fontId="8" fillId="2" borderId="7" xfId="0" applyFont="1" applyFill="1" applyBorder="1"/>
    <xf numFmtId="0" fontId="8" fillId="0" borderId="12" xfId="0" applyFont="1" applyFill="1" applyBorder="1" applyProtection="1">
      <protection locked="0" hidden="1"/>
    </xf>
    <xf numFmtId="0" fontId="8" fillId="2" borderId="1" xfId="0" applyFont="1" applyFill="1" applyBorder="1" applyAlignment="1">
      <alignment horizontal="center"/>
    </xf>
    <xf numFmtId="0" fontId="8" fillId="2" borderId="8" xfId="0" applyFont="1" applyFill="1" applyBorder="1" applyProtection="1">
      <protection locked="0" hidden="1"/>
    </xf>
    <xf numFmtId="0" fontId="8" fillId="2" borderId="0" xfId="0" applyFont="1" applyFill="1" applyBorder="1" applyProtection="1">
      <protection locked="0" hidden="1"/>
    </xf>
    <xf numFmtId="0" fontId="8" fillId="2" borderId="9" xfId="0" applyFont="1" applyFill="1" applyBorder="1" applyAlignment="1">
      <alignment horizontal="center"/>
    </xf>
    <xf numFmtId="0" fontId="8" fillId="0" borderId="13" xfId="0" applyFont="1" applyBorder="1"/>
    <xf numFmtId="0" fontId="8" fillId="2" borderId="0" xfId="0" applyFont="1" applyFill="1" applyBorder="1"/>
    <xf numFmtId="49" fontId="8" fillId="0" borderId="0" xfId="0" applyNumberFormat="1" applyFont="1" applyFill="1" applyProtection="1">
      <protection locked="0" hidden="1"/>
    </xf>
    <xf numFmtId="164" fontId="8" fillId="0" borderId="0" xfId="0" applyNumberFormat="1" applyFont="1" applyFill="1" applyProtection="1">
      <protection locked="0" hidden="1"/>
    </xf>
    <xf numFmtId="0" fontId="8" fillId="3" borderId="0" xfId="0" applyFont="1" applyFill="1"/>
    <xf numFmtId="0" fontId="8" fillId="4" borderId="0" xfId="0" applyFont="1" applyFill="1"/>
    <xf numFmtId="0" fontId="8" fillId="5" borderId="0" xfId="0" applyFont="1" applyFill="1"/>
    <xf numFmtId="0" fontId="8" fillId="6" borderId="0" xfId="0" applyFont="1" applyFill="1"/>
    <xf numFmtId="0" fontId="8" fillId="7" borderId="0" xfId="0" applyFont="1" applyFill="1"/>
    <xf numFmtId="0" fontId="8" fillId="0" borderId="0" xfId="0" applyFont="1" applyFill="1"/>
    <xf numFmtId="0" fontId="8" fillId="0" borderId="14" xfId="0" applyFont="1" applyBorder="1"/>
    <xf numFmtId="0" fontId="9" fillId="2" borderId="1" xfId="0" applyFont="1" applyFill="1" applyBorder="1" applyAlignment="1">
      <alignment horizontal="center"/>
    </xf>
    <xf numFmtId="0" fontId="8" fillId="2" borderId="3" xfId="0" applyFont="1" applyFill="1" applyBorder="1" applyAlignment="1">
      <alignment horizontal="right" vertical="center"/>
    </xf>
    <xf numFmtId="0" fontId="8" fillId="2" borderId="1" xfId="0" applyFont="1" applyFill="1" applyBorder="1" applyAlignment="1">
      <alignment horizontal="right" vertical="center"/>
    </xf>
    <xf numFmtId="0" fontId="10" fillId="0" borderId="15" xfId="0" applyFont="1" applyBorder="1" applyAlignment="1" applyProtection="1">
      <alignment horizontal="center" vertical="center"/>
      <protection locked="0" hidden="1"/>
    </xf>
    <xf numFmtId="0" fontId="9" fillId="0" borderId="14" xfId="0" applyFont="1" applyBorder="1" applyAlignment="1">
      <alignment horizontal="center" wrapText="1"/>
    </xf>
    <xf numFmtId="0" fontId="5" fillId="0" borderId="11" xfId="0" applyFont="1" applyFill="1" applyBorder="1" applyAlignment="1" applyProtection="1">
      <alignment horizontal="center" vertical="center"/>
      <protection locked="0" hidden="1"/>
    </xf>
    <xf numFmtId="0" fontId="8" fillId="0" borderId="16" xfId="0" applyFont="1" applyFill="1" applyBorder="1" applyProtection="1">
      <protection locked="0" hidden="1"/>
    </xf>
    <xf numFmtId="0" fontId="9" fillId="2" borderId="17" xfId="0" applyFont="1" applyFill="1" applyBorder="1" applyAlignment="1">
      <alignment horizontal="right"/>
    </xf>
    <xf numFmtId="0" fontId="8" fillId="2" borderId="1" xfId="0" applyFont="1" applyFill="1" applyBorder="1"/>
    <xf numFmtId="0" fontId="8" fillId="2" borderId="7" xfId="0" applyFont="1" applyFill="1" applyBorder="1" applyAlignment="1">
      <alignment horizontal="center"/>
    </xf>
    <xf numFmtId="0" fontId="5" fillId="0" borderId="1" xfId="0" applyFont="1" applyFill="1" applyBorder="1" applyAlignment="1" applyProtection="1">
      <alignment horizontal="center" vertical="center"/>
      <protection locked="0" hidden="1"/>
    </xf>
    <xf numFmtId="0" fontId="8" fillId="2" borderId="1" xfId="0" applyFont="1" applyFill="1" applyBorder="1"/>
    <xf numFmtId="0" fontId="8" fillId="2" borderId="12" xfId="0" applyFont="1" applyFill="1" applyBorder="1" applyAlignment="1">
      <alignment horizontal="center"/>
    </xf>
    <xf numFmtId="0" fontId="8" fillId="2" borderId="18" xfId="0" applyFont="1" applyFill="1" applyBorder="1" applyAlignment="1">
      <alignment vertical="center" wrapText="1"/>
    </xf>
    <xf numFmtId="0" fontId="5" fillId="0" borderId="19" xfId="0" applyFont="1" applyFill="1" applyBorder="1" applyAlignment="1" applyProtection="1">
      <alignment horizontal="center" vertical="center"/>
      <protection locked="0" hidden="1"/>
    </xf>
    <xf numFmtId="0" fontId="4" fillId="0" borderId="20" xfId="0" applyFont="1" applyFill="1" applyBorder="1" applyAlignment="1" applyProtection="1">
      <alignment horizontal="center" wrapText="1"/>
      <protection locked="0" hidden="1"/>
    </xf>
    <xf numFmtId="0" fontId="4" fillId="0" borderId="21" xfId="0" applyFont="1" applyFill="1" applyBorder="1" applyAlignment="1" applyProtection="1">
      <alignment horizontal="center" wrapText="1"/>
      <protection locked="0" hidden="1"/>
    </xf>
    <xf numFmtId="0" fontId="8" fillId="2" borderId="3" xfId="0" applyFont="1" applyFill="1" applyBorder="1" applyAlignment="1">
      <alignment horizontal="center"/>
    </xf>
    <xf numFmtId="0" fontId="5" fillId="0" borderId="22" xfId="0" applyFont="1" applyFill="1" applyBorder="1" applyAlignment="1" applyProtection="1">
      <alignment horizontal="center" vertical="center"/>
      <protection locked="0" hidden="1"/>
    </xf>
    <xf numFmtId="0" fontId="5" fillId="0" borderId="23" xfId="0" applyFont="1" applyFill="1" applyBorder="1" applyAlignment="1" applyProtection="1">
      <alignment horizontal="center" vertical="center"/>
      <protection locked="0" hidden="1"/>
    </xf>
    <xf numFmtId="0" fontId="8" fillId="0" borderId="0" xfId="0" applyFont="1" applyFill="1" applyBorder="1" applyProtection="1">
      <protection locked="0" hidden="1"/>
    </xf>
    <xf numFmtId="0" fontId="8" fillId="2" borderId="9" xfId="0" applyFont="1" applyFill="1" applyBorder="1"/>
    <xf numFmtId="0" fontId="5" fillId="2" borderId="9" xfId="0" applyFont="1" applyFill="1" applyBorder="1" applyAlignment="1" applyProtection="1">
      <alignment horizontal="center" vertical="center"/>
      <protection locked="0" hidden="1"/>
    </xf>
    <xf numFmtId="0" fontId="5" fillId="2" borderId="19" xfId="0" applyFont="1" applyFill="1" applyBorder="1" applyAlignment="1" applyProtection="1">
      <alignment horizontal="center" vertical="center"/>
      <protection locked="0" hidden="1"/>
    </xf>
    <xf numFmtId="0" fontId="8" fillId="0" borderId="3" xfId="0" applyFont="1" applyFill="1" applyBorder="1" applyAlignment="1" applyProtection="1">
      <alignment horizontal="center"/>
      <protection locked="0" hidden="1"/>
    </xf>
    <xf numFmtId="0" fontId="9" fillId="0" borderId="0" xfId="0" applyFont="1" applyFill="1" applyAlignment="1">
      <alignment horizontal="right"/>
    </xf>
    <xf numFmtId="0" fontId="9" fillId="0" borderId="0" xfId="0" applyFont="1" applyFill="1"/>
    <xf numFmtId="0" fontId="8" fillId="0" borderId="0" xfId="0" applyFont="1" applyFill="1" applyProtection="1">
      <protection locked="0"/>
    </xf>
    <xf numFmtId="0" fontId="8" fillId="0" borderId="0" xfId="0" applyFont="1" applyFill="1" applyProtection="1">
      <protection locked="0" hidden="1"/>
    </xf>
    <xf numFmtId="0" fontId="8" fillId="0" borderId="0" xfId="0" applyFont="1" applyFill="1" applyProtection="1">
      <protection locked="0"/>
    </xf>
    <xf numFmtId="0" fontId="8" fillId="2" borderId="24" xfId="0" applyFont="1" applyFill="1" applyBorder="1"/>
    <xf numFmtId="0" fontId="8" fillId="0" borderId="3" xfId="0" applyFont="1" applyFill="1" applyBorder="1" applyProtection="1">
      <protection locked="0" hidden="1"/>
    </xf>
    <xf numFmtId="0" fontId="8" fillId="2" borderId="0" xfId="0" applyFont="1" applyFill="1" applyProtection="1">
      <protection locked="0"/>
    </xf>
    <xf numFmtId="0" fontId="9" fillId="2" borderId="0" xfId="0" applyFont="1" applyFill="1" applyAlignment="1" applyProtection="1">
      <alignment horizontal="right"/>
      <protection locked="0"/>
    </xf>
    <xf numFmtId="0" fontId="8" fillId="0" borderId="24" xfId="0" applyFont="1" applyFill="1" applyBorder="1" applyAlignment="1" applyProtection="1">
      <alignment horizontal="left"/>
      <protection locked="0" hidden="1"/>
    </xf>
    <xf numFmtId="0" fontId="8" fillId="0" borderId="7" xfId="0" applyFont="1" applyFill="1" applyBorder="1" applyAlignment="1" applyProtection="1">
      <alignment horizontal="left"/>
      <protection locked="0" hidden="1"/>
    </xf>
    <xf numFmtId="0" fontId="8" fillId="0" borderId="9" xfId="0" applyFont="1" applyFill="1" applyBorder="1" applyAlignment="1" applyProtection="1">
      <alignment horizontal="left"/>
      <protection locked="0" hidden="1"/>
    </xf>
    <xf numFmtId="0" fontId="8" fillId="0" borderId="12" xfId="0" applyFont="1" applyFill="1" applyBorder="1" applyAlignment="1" applyProtection="1">
      <alignment horizontal="left"/>
      <protection locked="0" hidden="1"/>
    </xf>
    <xf numFmtId="0" fontId="8" fillId="0" borderId="24" xfId="0" applyFont="1" applyFill="1" applyBorder="1" applyAlignment="1" applyProtection="1">
      <alignment horizontal="left" vertical="center"/>
      <protection locked="0" hidden="1"/>
    </xf>
    <xf numFmtId="0" fontId="8" fillId="0" borderId="7" xfId="0" applyFont="1" applyFill="1" applyBorder="1" applyAlignment="1" applyProtection="1">
      <alignment horizontal="left" vertical="center"/>
      <protection locked="0" hidden="1"/>
    </xf>
    <xf numFmtId="0" fontId="8" fillId="0" borderId="1" xfId="0" applyFont="1" applyFill="1" applyBorder="1" applyAlignment="1" applyProtection="1">
      <alignment horizontal="left" vertical="center"/>
      <protection locked="0" hidden="1"/>
    </xf>
    <xf numFmtId="0" fontId="5" fillId="0" borderId="3" xfId="0" applyFont="1" applyFill="1" applyBorder="1" applyAlignment="1" applyProtection="1">
      <alignment horizontal="left" vertical="center"/>
      <protection locked="0" hidden="1"/>
    </xf>
    <xf numFmtId="0" fontId="8" fillId="0" borderId="2" xfId="0" applyFont="1" applyFill="1" applyBorder="1" applyAlignment="1" applyProtection="1">
      <alignment horizontal="left"/>
      <protection locked="0" hidden="1"/>
    </xf>
    <xf numFmtId="0" fontId="8" fillId="0" borderId="5" xfId="0" applyFont="1" applyFill="1" applyBorder="1" applyAlignment="1" applyProtection="1">
      <alignment horizontal="left"/>
      <protection locked="0" hidden="1"/>
    </xf>
    <xf numFmtId="0" fontId="8" fillId="0" borderId="0" xfId="0" applyFont="1" applyFill="1" applyBorder="1" applyAlignment="1" applyProtection="1">
      <alignment horizontal="left"/>
      <protection locked="0" hidden="1"/>
    </xf>
    <xf numFmtId="49" fontId="11" fillId="0" borderId="3" xfId="0" applyNumberFormat="1" applyFont="1" applyFill="1" applyBorder="1" applyAlignment="1" applyProtection="1">
      <alignment horizontal="left" vertical="center"/>
      <protection locked="0" hidden="1"/>
    </xf>
    <xf numFmtId="49" fontId="11" fillId="0" borderId="3" xfId="0" applyNumberFormat="1" applyFont="1" applyFill="1" applyBorder="1" applyAlignment="1" applyProtection="1">
      <alignment horizontal="center" vertical="center"/>
      <protection locked="0" hidden="1"/>
    </xf>
    <xf numFmtId="0" fontId="8" fillId="0" borderId="1" xfId="0" applyFont="1" applyFill="1" applyBorder="1" applyAlignment="1" applyProtection="1">
      <alignment horizontal="left" vertical="center"/>
      <protection locked="0" hidden="1"/>
    </xf>
    <xf numFmtId="164" fontId="8" fillId="0" borderId="0" xfId="0" applyNumberFormat="1" applyFont="1" applyFill="1" applyAlignment="1" applyProtection="1">
      <protection locked="0" hidden="1"/>
    </xf>
    <xf numFmtId="49" fontId="8" fillId="0" borderId="0" xfId="0" applyNumberFormat="1" applyFont="1" applyFill="1" applyProtection="1">
      <protection locked="0" hidden="1"/>
    </xf>
    <xf numFmtId="0" fontId="8" fillId="2" borderId="0" xfId="0" applyFont="1" applyFill="1" applyBorder="1"/>
    <xf numFmtId="0" fontId="9" fillId="2" borderId="0" xfId="0" applyFont="1" applyFill="1" applyProtection="1">
      <protection locked="0"/>
    </xf>
    <xf numFmtId="164" fontId="12" fillId="0" borderId="3" xfId="0" applyNumberFormat="1" applyFont="1" applyFill="1" applyBorder="1" applyAlignment="1" applyProtection="1">
      <alignment horizontal="center" vertical="center"/>
      <protection locked="0" hidden="1"/>
    </xf>
    <xf numFmtId="0" fontId="8" fillId="0" borderId="0" xfId="0" applyFont="1" applyFill="1" applyProtection="1">
      <protection locked="0" hidden="1"/>
    </xf>
    <xf numFmtId="0" fontId="9" fillId="0" borderId="0" xfId="0" applyFont="1" applyFill="1" applyAlignment="1" applyProtection="1">
      <alignment vertical="center" wrapText="1"/>
      <protection locked="0" hidden="1"/>
    </xf>
    <xf numFmtId="0" fontId="8" fillId="2" borderId="19" xfId="0" applyFont="1" applyFill="1" applyBorder="1" applyAlignment="1">
      <alignment horizontal="center"/>
    </xf>
    <xf numFmtId="0" fontId="8" fillId="2" borderId="1" xfId="0" applyFont="1" applyFill="1" applyBorder="1" applyAlignment="1">
      <alignment horizontal="center"/>
    </xf>
    <xf numFmtId="0" fontId="8" fillId="2" borderId="0" xfId="0" applyFont="1" applyFill="1" applyProtection="1">
      <protection locked="0"/>
    </xf>
    <xf numFmtId="0" fontId="8" fillId="0" borderId="7" xfId="0" applyFont="1" applyFill="1" applyBorder="1" applyAlignment="1" applyProtection="1">
      <alignment horizontal="left" vertical="center"/>
      <protection locked="0" hidden="1"/>
    </xf>
    <xf numFmtId="0" fontId="8" fillId="0" borderId="7" xfId="0" applyFont="1" applyFill="1" applyBorder="1" applyAlignment="1" applyProtection="1">
      <alignment horizontal="left" vertical="center"/>
      <protection locked="0" hidden="1"/>
    </xf>
    <xf numFmtId="0" fontId="8" fillId="0" borderId="2" xfId="0" applyFont="1" applyFill="1" applyBorder="1" applyProtection="1">
      <protection locked="0" hidden="1"/>
    </xf>
    <xf numFmtId="0" fontId="8" fillId="0" borderId="1" xfId="0" applyFont="1" applyFill="1" applyBorder="1" applyAlignment="1" applyProtection="1">
      <alignment horizontal="left" vertical="center"/>
      <protection locked="0" hidden="1"/>
    </xf>
    <xf numFmtId="0" fontId="8" fillId="0" borderId="7" xfId="0" applyFont="1" applyFill="1" applyBorder="1" applyProtection="1">
      <protection locked="0"/>
    </xf>
    <xf numFmtId="49" fontId="8" fillId="0" borderId="0" xfId="0" applyNumberFormat="1" applyFont="1" applyFill="1" applyProtection="1">
      <protection locked="0" hidden="1"/>
    </xf>
    <xf numFmtId="0" fontId="8" fillId="0" borderId="0" xfId="0" applyFont="1" applyFill="1" applyProtection="1">
      <protection locked="0"/>
    </xf>
    <xf numFmtId="0" fontId="8" fillId="2" borderId="1" xfId="0" applyFont="1" applyFill="1" applyBorder="1"/>
    <xf numFmtId="0" fontId="8" fillId="0" borderId="0" xfId="0" applyFont="1" applyFill="1" applyProtection="1">
      <protection locked="0" hidden="1"/>
    </xf>
    <xf numFmtId="0" fontId="8" fillId="0" borderId="0" xfId="0" applyFont="1"/>
    <xf numFmtId="0" fontId="9" fillId="0" borderId="17" xfId="0" applyFont="1" applyBorder="1"/>
    <xf numFmtId="0" fontId="9" fillId="0" borderId="25" xfId="0" applyFont="1" applyBorder="1" applyAlignment="1">
      <alignment horizontal="right"/>
    </xf>
    <xf numFmtId="0" fontId="13" fillId="0" borderId="26" xfId="0" applyFont="1" applyBorder="1" applyAlignment="1">
      <alignment horizontal="center" vertical="center"/>
    </xf>
    <xf numFmtId="0" fontId="14" fillId="0" borderId="0" xfId="0" applyFont="1" applyBorder="1"/>
    <xf numFmtId="0" fontId="14" fillId="7" borderId="0" xfId="0" applyFont="1" applyFill="1" applyBorder="1"/>
    <xf numFmtId="0" fontId="14" fillId="0" borderId="0" xfId="0" applyFont="1" applyFill="1" applyBorder="1"/>
    <xf numFmtId="0" fontId="14" fillId="0" borderId="0" xfId="0" applyFont="1" applyBorder="1" applyAlignment="1">
      <alignment horizontal="left"/>
    </xf>
    <xf numFmtId="0" fontId="15" fillId="8" borderId="0" xfId="0" applyFont="1" applyFill="1" applyBorder="1"/>
    <xf numFmtId="0" fontId="8" fillId="0" borderId="0" xfId="0" applyFont="1" applyFill="1"/>
    <xf numFmtId="0" fontId="9" fillId="0" borderId="0" xfId="0" applyFont="1" applyAlignment="1">
      <alignment horizontal="center" vertical="center" wrapText="1"/>
    </xf>
    <xf numFmtId="4" fontId="8" fillId="7" borderId="0" xfId="0" applyNumberFormat="1" applyFont="1" applyFill="1"/>
    <xf numFmtId="4" fontId="8" fillId="7" borderId="0" xfId="0" applyNumberFormat="1" applyFont="1" applyFill="1"/>
    <xf numFmtId="44" fontId="8" fillId="7" borderId="0" xfId="0" applyNumberFormat="1" applyFont="1" applyFill="1"/>
    <xf numFmtId="2" fontId="16" fillId="0" borderId="0" xfId="0" applyNumberFormat="1" applyFont="1" applyAlignment="1">
      <alignment horizontal="center"/>
    </xf>
    <xf numFmtId="0" fontId="3" fillId="0" borderId="0" xfId="0" applyFont="1"/>
    <xf numFmtId="3" fontId="5" fillId="9" borderId="15" xfId="0" applyNumberFormat="1" applyFont="1" applyFill="1" applyBorder="1" applyAlignment="1" applyProtection="1">
      <alignment horizontal="center" vertical="center"/>
      <protection locked="0" hidden="1"/>
    </xf>
    <xf numFmtId="0" fontId="8" fillId="2" borderId="0" xfId="0" applyFont="1" applyFill="1"/>
    <xf numFmtId="0" fontId="9" fillId="2" borderId="0" xfId="0" applyFont="1" applyFill="1"/>
    <xf numFmtId="164" fontId="8" fillId="0" borderId="0" xfId="0" applyNumberFormat="1" applyFont="1" applyFill="1" applyAlignment="1" applyProtection="1">
      <protection locked="0" hidden="1"/>
    </xf>
    <xf numFmtId="0" fontId="9" fillId="0" borderId="0" xfId="0" applyFont="1" applyFill="1" applyAlignment="1" applyProtection="1">
      <alignment horizontal="center" vertical="center" wrapText="1"/>
      <protection locked="0" hidden="1"/>
    </xf>
    <xf numFmtId="0" fontId="8" fillId="0" borderId="3" xfId="0" applyFont="1" applyFill="1" applyBorder="1" applyAlignment="1" applyProtection="1">
      <alignment horizontal="center"/>
      <protection locked="0" hidden="1"/>
    </xf>
    <xf numFmtId="0" fontId="5" fillId="0" borderId="1" xfId="0" applyFont="1" applyFill="1" applyBorder="1" applyAlignment="1" applyProtection="1">
      <alignment horizontal="left" vertical="center"/>
      <protection locked="0" hidden="1"/>
    </xf>
    <xf numFmtId="0" fontId="17" fillId="0" borderId="1" xfId="0" applyFont="1" applyFill="1" applyBorder="1" applyAlignment="1" applyProtection="1">
      <alignment horizontal="left" vertical="center"/>
      <protection locked="0" hidden="1"/>
    </xf>
    <xf numFmtId="0" fontId="8" fillId="2" borderId="0" xfId="0" applyFont="1" applyFill="1" applyProtection="1">
      <protection locked="0"/>
    </xf>
    <xf numFmtId="0" fontId="3" fillId="0" borderId="7" xfId="0" applyFont="1" applyFill="1" applyBorder="1" applyAlignment="1" applyProtection="1">
      <alignment horizontal="left"/>
      <protection locked="0" hidden="1"/>
    </xf>
    <xf numFmtId="0" fontId="8" fillId="0" borderId="0" xfId="0" applyFont="1" applyBorder="1" applyAlignment="1">
      <alignment horizontal="center"/>
    </xf>
    <xf numFmtId="0" fontId="8" fillId="0" borderId="0" xfId="0" applyFont="1" applyBorder="1" applyProtection="1">
      <protection locked="0" hidden="1"/>
    </xf>
    <xf numFmtId="0" fontId="7" fillId="0" borderId="0" xfId="0" applyFont="1" applyBorder="1" applyAlignment="1" applyProtection="1">
      <alignment horizontal="center"/>
      <protection locked="0" hidden="1"/>
    </xf>
    <xf numFmtId="0" fontId="8" fillId="0" borderId="0" xfId="0" applyFont="1" applyBorder="1" applyAlignment="1" applyProtection="1">
      <alignment horizontal="center"/>
      <protection locked="0" hidden="1"/>
    </xf>
    <xf numFmtId="0" fontId="18" fillId="0" borderId="7" xfId="0" applyFont="1" applyFill="1" applyBorder="1" applyProtection="1">
      <protection locked="0" hidden="1"/>
    </xf>
    <xf numFmtId="0" fontId="8" fillId="0" borderId="12" xfId="0" applyFont="1" applyFill="1" applyBorder="1" applyAlignment="1" applyProtection="1">
      <alignment horizontal="left" vertical="center"/>
      <protection locked="0" hidden="1"/>
    </xf>
    <xf numFmtId="0" fontId="3" fillId="0" borderId="16" xfId="0" applyFont="1" applyFill="1" applyBorder="1" applyAlignment="1" applyProtection="1">
      <alignment horizontal="left"/>
      <protection locked="0" hidden="1"/>
    </xf>
    <xf numFmtId="0" fontId="8" fillId="0" borderId="27" xfId="0" applyFont="1" applyFill="1" applyBorder="1" applyAlignment="1" applyProtection="1">
      <alignment horizontal="left" vertical="center"/>
      <protection locked="0" hidden="1"/>
    </xf>
    <xf numFmtId="0" fontId="8" fillId="0" borderId="28" xfId="0" applyFont="1" applyFill="1" applyBorder="1" applyAlignment="1" applyProtection="1">
      <alignment horizontal="left"/>
      <protection locked="0" hidden="1"/>
    </xf>
    <xf numFmtId="0" fontId="8" fillId="0" borderId="29" xfId="0" applyFont="1" applyFill="1" applyBorder="1" applyAlignment="1" applyProtection="1">
      <alignment horizontal="left"/>
      <protection locked="0" hidden="1"/>
    </xf>
    <xf numFmtId="0" fontId="8" fillId="0" borderId="30" xfId="0" applyFont="1" applyFill="1" applyBorder="1" applyAlignment="1" applyProtection="1">
      <alignment horizontal="left" vertical="center"/>
      <protection locked="0" hidden="1"/>
    </xf>
    <xf numFmtId="0" fontId="8" fillId="0" borderId="31" xfId="0" applyFont="1" applyFill="1" applyBorder="1" applyAlignment="1" applyProtection="1">
      <alignment horizontal="left"/>
      <protection locked="0" hidden="1"/>
    </xf>
    <xf numFmtId="0" fontId="8" fillId="0" borderId="32" xfId="0" applyFont="1" applyFill="1" applyBorder="1" applyAlignment="1" applyProtection="1">
      <alignment horizontal="left"/>
      <protection locked="0" hidden="1"/>
    </xf>
    <xf numFmtId="0" fontId="8" fillId="0" borderId="0" xfId="0" applyFont="1" applyBorder="1"/>
    <xf numFmtId="0" fontId="8" fillId="11" borderId="0" xfId="0" applyFont="1" applyFill="1" applyProtection="1">
      <protection hidden="1"/>
    </xf>
    <xf numFmtId="0" fontId="8" fillId="11" borderId="0" xfId="0" applyFont="1" applyFill="1" applyProtection="1">
      <protection locked="0"/>
    </xf>
    <xf numFmtId="0" fontId="8" fillId="8" borderId="0" xfId="0" applyFont="1" applyFill="1" applyProtection="1">
      <protection locked="0"/>
    </xf>
    <xf numFmtId="49" fontId="8" fillId="11" borderId="0" xfId="0" applyNumberFormat="1" applyFont="1" applyFill="1" applyProtection="1">
      <protection hidden="1"/>
    </xf>
    <xf numFmtId="0" fontId="8" fillId="11" borderId="0" xfId="0" applyFont="1" applyFill="1" applyProtection="1"/>
    <xf numFmtId="49" fontId="8" fillId="11" borderId="0" xfId="0" applyNumberFormat="1" applyFont="1" applyFill="1" applyProtection="1">
      <protection locked="0" hidden="1"/>
    </xf>
    <xf numFmtId="0" fontId="0" fillId="0" borderId="0" xfId="0" applyProtection="1">
      <protection locked="0"/>
    </xf>
    <xf numFmtId="0" fontId="9" fillId="11" borderId="0" xfId="0" applyFont="1" applyFill="1" applyAlignment="1" applyProtection="1">
      <alignment horizontal="right"/>
      <protection locked="0" hidden="1"/>
    </xf>
    <xf numFmtId="0" fontId="8" fillId="11" borderId="0" xfId="0" applyFont="1" applyFill="1" applyAlignment="1" applyProtection="1">
      <alignment horizontal="right"/>
      <protection hidden="1"/>
    </xf>
    <xf numFmtId="0" fontId="6" fillId="11" borderId="0" xfId="0" applyFont="1" applyFill="1" applyProtection="1">
      <protection locked="0" hidden="1"/>
    </xf>
    <xf numFmtId="0" fontId="8" fillId="11" borderId="0" xfId="0" applyFont="1" applyFill="1" applyProtection="1">
      <protection locked="0" hidden="1"/>
    </xf>
    <xf numFmtId="164" fontId="8" fillId="11" borderId="0" xfId="0" applyNumberFormat="1" applyFont="1" applyFill="1" applyAlignment="1" applyProtection="1">
      <protection locked="0" hidden="1"/>
    </xf>
    <xf numFmtId="0" fontId="9" fillId="11" borderId="0" xfId="0" applyFont="1" applyFill="1" applyAlignment="1" applyProtection="1">
      <alignment horizontal="right"/>
      <protection hidden="1"/>
    </xf>
    <xf numFmtId="0" fontId="8" fillId="0" borderId="0" xfId="0" applyFont="1" applyFill="1" applyProtection="1">
      <protection hidden="1"/>
    </xf>
    <xf numFmtId="0" fontId="9" fillId="11" borderId="0" xfId="0" applyFont="1" applyFill="1" applyAlignment="1" applyProtection="1">
      <alignment horizontal="right"/>
      <protection locked="0"/>
    </xf>
    <xf numFmtId="0" fontId="29" fillId="0" borderId="0" xfId="0" applyFont="1"/>
    <xf numFmtId="0" fontId="26" fillId="0" borderId="0" xfId="0" applyFont="1" applyAlignment="1">
      <alignment horizontal="center"/>
    </xf>
    <xf numFmtId="0" fontId="8" fillId="0" borderId="0" xfId="0" applyFont="1" applyFill="1" applyProtection="1">
      <protection locked="0"/>
    </xf>
    <xf numFmtId="0" fontId="5" fillId="0" borderId="0" xfId="0" applyFont="1" applyFill="1" applyBorder="1" applyAlignment="1" applyProtection="1">
      <alignment horizontal="center" vertical="center"/>
      <protection locked="0" hidden="1"/>
    </xf>
    <xf numFmtId="0" fontId="5" fillId="0" borderId="0" xfId="0" applyFont="1" applyFill="1" applyBorder="1" applyAlignment="1" applyProtection="1">
      <alignment horizontal="left" vertical="center"/>
      <protection locked="0" hidden="1"/>
    </xf>
    <xf numFmtId="0" fontId="5" fillId="0" borderId="11" xfId="0" applyFont="1" applyFill="1" applyBorder="1" applyAlignment="1" applyProtection="1">
      <alignment horizontal="left" vertical="center"/>
      <protection locked="0" hidden="1"/>
    </xf>
    <xf numFmtId="0" fontId="5" fillId="0" borderId="4" xfId="0" applyFont="1" applyFill="1" applyBorder="1" applyAlignment="1" applyProtection="1">
      <alignment horizontal="center" vertical="center"/>
      <protection locked="0" hidden="1"/>
    </xf>
    <xf numFmtId="0" fontId="5" fillId="0" borderId="3" xfId="0" applyFont="1" applyFill="1" applyBorder="1" applyAlignment="1" applyProtection="1">
      <alignment horizontal="center" vertical="center"/>
      <protection locked="0" hidden="1"/>
    </xf>
    <xf numFmtId="0" fontId="8" fillId="8" borderId="3" xfId="0" applyFont="1" applyFill="1" applyBorder="1" applyAlignment="1" applyProtection="1">
      <alignment horizontal="left"/>
      <protection locked="0" hidden="1"/>
    </xf>
    <xf numFmtId="0" fontId="8" fillId="8" borderId="3" xfId="0" applyFont="1" applyFill="1" applyBorder="1" applyProtection="1">
      <protection locked="0" hidden="1"/>
    </xf>
    <xf numFmtId="0" fontId="8" fillId="8" borderId="3" xfId="0" applyFont="1" applyFill="1" applyBorder="1" applyProtection="1">
      <protection locked="0"/>
    </xf>
    <xf numFmtId="0" fontId="8" fillId="0" borderId="3" xfId="0" applyFont="1" applyFill="1" applyBorder="1" applyAlignment="1" applyProtection="1">
      <alignment horizontal="left"/>
      <protection locked="0" hidden="1"/>
    </xf>
    <xf numFmtId="0" fontId="8" fillId="0" borderId="3" xfId="0" applyFont="1" applyFill="1" applyBorder="1" applyProtection="1">
      <protection locked="0" hidden="1"/>
    </xf>
    <xf numFmtId="0" fontId="8" fillId="0" borderId="1" xfId="0" applyFont="1" applyFill="1" applyBorder="1" applyAlignment="1" applyProtection="1">
      <alignment horizontal="left" vertical="center"/>
      <protection locked="0" hidden="1"/>
    </xf>
    <xf numFmtId="0" fontId="3" fillId="0" borderId="3" xfId="0" applyFont="1" applyFill="1" applyBorder="1" applyAlignment="1" applyProtection="1">
      <alignment horizontal="left"/>
      <protection locked="0" hidden="1"/>
    </xf>
    <xf numFmtId="0" fontId="18" fillId="0" borderId="3" xfId="0" applyFont="1" applyFill="1" applyBorder="1" applyProtection="1">
      <protection locked="0" hidden="1"/>
    </xf>
    <xf numFmtId="0" fontId="5" fillId="0" borderId="3" xfId="0" applyFont="1" applyFill="1" applyBorder="1" applyAlignment="1" applyProtection="1">
      <alignment horizontal="left" vertical="center"/>
      <protection locked="0" hidden="1"/>
    </xf>
    <xf numFmtId="0" fontId="8" fillId="0" borderId="7" xfId="0" applyFont="1" applyFill="1" applyBorder="1" applyAlignment="1" applyProtection="1">
      <alignment horizontal="left" vertical="center"/>
      <protection locked="0" hidden="1"/>
    </xf>
    <xf numFmtId="0" fontId="8" fillId="0" borderId="3" xfId="0" applyFont="1" applyFill="1" applyBorder="1" applyAlignment="1" applyProtection="1">
      <alignment horizontal="center"/>
      <protection locked="0" hidden="1"/>
    </xf>
    <xf numFmtId="0" fontId="5" fillId="0" borderId="43" xfId="0" applyFont="1" applyFill="1" applyBorder="1" applyAlignment="1" applyProtection="1">
      <alignment horizontal="center" vertical="center"/>
      <protection locked="0" hidden="1"/>
    </xf>
    <xf numFmtId="0" fontId="4" fillId="0" borderId="21" xfId="0" applyFont="1" applyFill="1" applyBorder="1" applyAlignment="1" applyProtection="1">
      <alignment horizontal="center" wrapText="1"/>
      <protection locked="0" hidden="1"/>
    </xf>
    <xf numFmtId="0" fontId="4" fillId="0" borderId="20" xfId="0" applyFont="1" applyFill="1" applyBorder="1" applyAlignment="1" applyProtection="1">
      <alignment horizontal="center" wrapText="1"/>
      <protection locked="0" hidden="1"/>
    </xf>
    <xf numFmtId="164" fontId="27" fillId="0" borderId="3" xfId="0" applyNumberFormat="1" applyFont="1" applyFill="1" applyBorder="1" applyAlignment="1" applyProtection="1">
      <alignment horizontal="center" vertical="center"/>
      <protection locked="0" hidden="1"/>
    </xf>
    <xf numFmtId="49" fontId="11" fillId="0" borderId="3" xfId="0" applyNumberFormat="1" applyFont="1" applyFill="1" applyBorder="1" applyAlignment="1" applyProtection="1">
      <alignment horizontal="left" vertical="center"/>
      <protection locked="0" hidden="1"/>
    </xf>
    <xf numFmtId="49" fontId="20" fillId="0" borderId="3" xfId="0" applyNumberFormat="1" applyFont="1" applyFill="1" applyBorder="1" applyAlignment="1" applyProtection="1">
      <alignment horizontal="center" vertical="center"/>
      <protection locked="0" hidden="1"/>
    </xf>
    <xf numFmtId="0" fontId="9" fillId="0" borderId="0" xfId="0" applyFont="1" applyFill="1" applyProtection="1">
      <protection locked="0"/>
    </xf>
    <xf numFmtId="0" fontId="8" fillId="0" borderId="1" xfId="0" applyFont="1" applyFill="1" applyBorder="1" applyAlignment="1" applyProtection="1">
      <alignment horizontal="right" vertical="center"/>
      <protection locked="0"/>
    </xf>
    <xf numFmtId="0" fontId="8" fillId="0" borderId="7" xfId="0" applyFont="1" applyFill="1" applyBorder="1" applyAlignment="1" applyProtection="1">
      <alignment horizontal="left" wrapText="1"/>
      <protection locked="0"/>
    </xf>
    <xf numFmtId="0" fontId="8" fillId="0" borderId="1" xfId="0" applyFont="1" applyFill="1" applyBorder="1" applyAlignment="1" applyProtection="1">
      <alignment horizontal="center"/>
      <protection locked="0"/>
    </xf>
    <xf numFmtId="0" fontId="8" fillId="0" borderId="7" xfId="0" applyFont="1" applyFill="1" applyBorder="1" applyAlignment="1" applyProtection="1">
      <alignment horizontal="left"/>
      <protection locked="0"/>
    </xf>
    <xf numFmtId="0" fontId="8" fillId="0" borderId="7" xfId="0" applyFont="1" applyFill="1" applyBorder="1" applyAlignment="1" applyProtection="1">
      <alignment horizontal="center"/>
      <protection locked="0"/>
    </xf>
    <xf numFmtId="0" fontId="8" fillId="0" borderId="12" xfId="0" applyFont="1" applyFill="1" applyBorder="1" applyAlignment="1" applyProtection="1">
      <alignment horizontal="center"/>
      <protection locked="0"/>
    </xf>
    <xf numFmtId="0" fontId="8" fillId="0" borderId="9" xfId="0" applyFont="1" applyFill="1" applyBorder="1" applyAlignment="1" applyProtection="1">
      <alignment horizontal="center"/>
      <protection locked="0"/>
    </xf>
    <xf numFmtId="0" fontId="8" fillId="0" borderId="3" xfId="0" applyFont="1" applyFill="1" applyBorder="1" applyAlignment="1" applyProtection="1">
      <alignment horizontal="center"/>
      <protection locked="0"/>
    </xf>
    <xf numFmtId="0" fontId="8" fillId="0" borderId="4" xfId="0" applyFont="1" applyFill="1" applyBorder="1" applyAlignment="1" applyProtection="1">
      <alignment horizontal="center"/>
      <protection locked="0"/>
    </xf>
    <xf numFmtId="0" fontId="8" fillId="0" borderId="5" xfId="0" applyFont="1" applyFill="1" applyBorder="1" applyProtection="1">
      <protection locked="0"/>
    </xf>
    <xf numFmtId="0" fontId="8" fillId="0" borderId="13" xfId="0" applyFont="1" applyFill="1" applyBorder="1" applyProtection="1">
      <protection locked="0"/>
    </xf>
    <xf numFmtId="0" fontId="19" fillId="0" borderId="0" xfId="0" applyFont="1" applyFill="1" applyBorder="1" applyAlignment="1" applyProtection="1">
      <alignment horizontal="left"/>
      <protection locked="0"/>
    </xf>
    <xf numFmtId="0" fontId="9" fillId="0" borderId="0" xfId="0" applyFont="1" applyFill="1" applyBorder="1" applyAlignment="1" applyProtection="1">
      <alignment horizontal="right"/>
      <protection locked="0"/>
    </xf>
    <xf numFmtId="0" fontId="8" fillId="0" borderId="3" xfId="0" applyFont="1" applyFill="1" applyBorder="1" applyAlignment="1" applyProtection="1">
      <alignment horizontal="left" vertical="center"/>
      <protection locked="0" hidden="1"/>
    </xf>
    <xf numFmtId="0" fontId="8" fillId="11" borderId="0" xfId="0" applyFont="1" applyFill="1" applyProtection="1"/>
    <xf numFmtId="0" fontId="8" fillId="11" borderId="0" xfId="0" applyFont="1" applyFill="1" applyProtection="1">
      <protection hidden="1"/>
    </xf>
    <xf numFmtId="0" fontId="9" fillId="11" borderId="0" xfId="0" applyFont="1" applyFill="1" applyAlignment="1" applyProtection="1">
      <alignment vertical="center" wrapText="1"/>
      <protection hidden="1"/>
    </xf>
    <xf numFmtId="0" fontId="8" fillId="11" borderId="0" xfId="0" applyFont="1" applyFill="1" applyAlignment="1" applyProtection="1">
      <alignment horizontal="center" vertical="center"/>
    </xf>
    <xf numFmtId="0" fontId="8" fillId="11" borderId="5" xfId="0" applyFont="1" applyFill="1" applyBorder="1" applyProtection="1"/>
    <xf numFmtId="0" fontId="8" fillId="11" borderId="3" xfId="0" applyFont="1" applyFill="1" applyBorder="1" applyAlignment="1" applyProtection="1">
      <alignment horizontal="right"/>
    </xf>
    <xf numFmtId="0" fontId="8" fillId="11" borderId="3" xfId="0" applyFont="1" applyFill="1" applyBorder="1" applyAlignment="1" applyProtection="1">
      <alignment horizontal="right" vertical="center"/>
    </xf>
    <xf numFmtId="0" fontId="9" fillId="11" borderId="0" xfId="0" applyFont="1" applyFill="1" applyAlignment="1" applyProtection="1">
      <alignment horizontal="center" vertical="center" wrapText="1"/>
      <protection hidden="1"/>
    </xf>
    <xf numFmtId="0" fontId="8" fillId="11" borderId="25" xfId="0" applyFont="1" applyFill="1" applyBorder="1" applyAlignment="1" applyProtection="1">
      <alignment vertical="center" wrapText="1"/>
    </xf>
    <xf numFmtId="0" fontId="8" fillId="11" borderId="1" xfId="0" applyFont="1" applyFill="1" applyBorder="1" applyProtection="1"/>
    <xf numFmtId="0" fontId="8" fillId="11" borderId="9" xfId="0" applyFont="1" applyFill="1" applyBorder="1" applyProtection="1"/>
    <xf numFmtId="0" fontId="8" fillId="11" borderId="10" xfId="0" applyFont="1" applyFill="1" applyBorder="1" applyAlignment="1" applyProtection="1">
      <alignment horizontal="center"/>
    </xf>
    <xf numFmtId="0" fontId="8" fillId="11" borderId="19" xfId="0" applyFont="1" applyFill="1" applyBorder="1" applyAlignment="1" applyProtection="1">
      <alignment horizontal="center"/>
    </xf>
    <xf numFmtId="0" fontId="8" fillId="11" borderId="11" xfId="0" applyFont="1" applyFill="1" applyBorder="1" applyAlignment="1" applyProtection="1">
      <alignment horizontal="center"/>
    </xf>
    <xf numFmtId="0" fontId="8" fillId="11" borderId="1" xfId="0" applyFont="1" applyFill="1" applyBorder="1" applyAlignment="1" applyProtection="1">
      <alignment horizontal="center"/>
    </xf>
    <xf numFmtId="0" fontId="8" fillId="11" borderId="4" xfId="0" applyFont="1" applyFill="1" applyBorder="1" applyAlignment="1" applyProtection="1">
      <alignment horizontal="center"/>
    </xf>
    <xf numFmtId="0" fontId="8" fillId="11" borderId="4" xfId="0" applyFont="1" applyFill="1" applyBorder="1" applyProtection="1"/>
    <xf numFmtId="49" fontId="3" fillId="11" borderId="1" xfId="0" applyNumberFormat="1" applyFont="1" applyFill="1" applyBorder="1" applyAlignment="1" applyProtection="1">
      <alignment horizontal="center"/>
    </xf>
    <xf numFmtId="0" fontId="4" fillId="11" borderId="1" xfId="0" applyFont="1" applyFill="1" applyBorder="1" applyAlignment="1" applyProtection="1">
      <alignment horizontal="left"/>
    </xf>
    <xf numFmtId="0" fontId="3" fillId="11" borderId="2" xfId="0" applyFont="1" applyFill="1" applyBorder="1" applyAlignment="1" applyProtection="1">
      <alignment horizontal="center"/>
    </xf>
    <xf numFmtId="0" fontId="8" fillId="11" borderId="3" xfId="0" applyFont="1" applyFill="1" applyBorder="1" applyProtection="1"/>
    <xf numFmtId="0" fontId="8" fillId="11" borderId="3" xfId="0" applyFont="1" applyFill="1" applyBorder="1" applyAlignment="1" applyProtection="1">
      <alignment vertical="center"/>
    </xf>
    <xf numFmtId="0" fontId="8" fillId="11" borderId="10" xfId="0" applyFont="1" applyFill="1" applyBorder="1" applyAlignment="1" applyProtection="1">
      <alignment horizontal="center" vertical="center"/>
    </xf>
    <xf numFmtId="0" fontId="8" fillId="11" borderId="7" xfId="0" applyFont="1" applyFill="1" applyBorder="1" applyProtection="1"/>
    <xf numFmtId="0" fontId="8" fillId="11" borderId="24" xfId="0" applyFont="1" applyFill="1" applyBorder="1" applyProtection="1"/>
    <xf numFmtId="0" fontId="8" fillId="11" borderId="12" xfId="0" applyFont="1" applyFill="1" applyBorder="1" applyProtection="1">
      <protection hidden="1"/>
    </xf>
    <xf numFmtId="0" fontId="8" fillId="11" borderId="8" xfId="0" applyFont="1" applyFill="1" applyBorder="1" applyProtection="1">
      <protection hidden="1"/>
    </xf>
    <xf numFmtId="0" fontId="8" fillId="11" borderId="0" xfId="0" applyFont="1" applyFill="1" applyBorder="1" applyProtection="1">
      <protection hidden="1"/>
    </xf>
    <xf numFmtId="0" fontId="8" fillId="11" borderId="0" xfId="0" applyFont="1" applyFill="1" applyBorder="1" applyProtection="1"/>
    <xf numFmtId="0" fontId="9" fillId="11" borderId="39" xfId="0" applyFont="1" applyFill="1" applyBorder="1" applyAlignment="1" applyProtection="1">
      <alignment horizontal="right"/>
    </xf>
    <xf numFmtId="0" fontId="5" fillId="12" borderId="3" xfId="0" applyFont="1" applyFill="1" applyBorder="1" applyAlignment="1" applyProtection="1">
      <alignment horizontal="center" vertical="center"/>
      <protection locked="0" hidden="1"/>
    </xf>
    <xf numFmtId="0" fontId="9" fillId="11" borderId="0" xfId="0" applyFont="1" applyFill="1" applyProtection="1">
      <protection locked="0"/>
    </xf>
    <xf numFmtId="0" fontId="33" fillId="0" borderId="0" xfId="1" applyFont="1" applyAlignment="1">
      <alignment horizontal="left"/>
    </xf>
    <xf numFmtId="0" fontId="25" fillId="10" borderId="0" xfId="0" applyFont="1" applyFill="1" applyBorder="1" applyAlignment="1" applyProtection="1">
      <alignment horizontal="center" vertical="center"/>
      <protection hidden="1"/>
    </xf>
    <xf numFmtId="0" fontId="25" fillId="10" borderId="13" xfId="0" applyFont="1" applyFill="1" applyBorder="1" applyAlignment="1" applyProtection="1">
      <alignment horizontal="center" vertical="center"/>
      <protection hidden="1"/>
    </xf>
    <xf numFmtId="0" fontId="25" fillId="10" borderId="42" xfId="0" applyFont="1" applyFill="1" applyBorder="1" applyAlignment="1" applyProtection="1">
      <alignment horizontal="center" vertical="center"/>
      <protection hidden="1"/>
    </xf>
    <xf numFmtId="0" fontId="25" fillId="10" borderId="36" xfId="0" applyFont="1" applyFill="1" applyBorder="1" applyAlignment="1" applyProtection="1">
      <alignment horizontal="center" vertical="center"/>
      <protection hidden="1"/>
    </xf>
    <xf numFmtId="0" fontId="8" fillId="2" borderId="4"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3" xfId="0" applyFont="1" applyFill="1" applyBorder="1" applyAlignment="1">
      <alignment horizontal="center"/>
    </xf>
    <xf numFmtId="0" fontId="8" fillId="2" borderId="4" xfId="0" applyFont="1" applyFill="1" applyBorder="1" applyAlignment="1">
      <alignment horizontal="center" vertical="center"/>
    </xf>
    <xf numFmtId="0" fontId="8" fillId="2" borderId="11" xfId="0" applyFont="1" applyFill="1" applyBorder="1" applyAlignment="1">
      <alignment horizontal="center" vertical="center"/>
    </xf>
    <xf numFmtId="0" fontId="9" fillId="2" borderId="4"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8" fillId="0" borderId="1" xfId="0" applyFont="1" applyFill="1" applyBorder="1" applyAlignment="1" applyProtection="1">
      <alignment horizontal="left" vertical="center"/>
      <protection locked="0" hidden="1"/>
    </xf>
    <xf numFmtId="0" fontId="8" fillId="0" borderId="7" xfId="0" applyFont="1" applyFill="1" applyBorder="1" applyAlignment="1" applyProtection="1">
      <alignment horizontal="left" vertical="center"/>
      <protection locked="0" hidden="1"/>
    </xf>
    <xf numFmtId="0" fontId="8" fillId="0" borderId="2" xfId="0" applyFont="1" applyFill="1" applyBorder="1" applyAlignment="1" applyProtection="1">
      <alignment horizontal="left" vertical="center"/>
      <protection locked="0" hidden="1"/>
    </xf>
    <xf numFmtId="0" fontId="22" fillId="0" borderId="0" xfId="0" applyFont="1" applyFill="1" applyBorder="1" applyAlignment="1">
      <alignment horizontal="center" vertical="center" wrapText="1"/>
    </xf>
    <xf numFmtId="0" fontId="22" fillId="0" borderId="33" xfId="0" applyFont="1" applyFill="1" applyBorder="1" applyAlignment="1">
      <alignment horizontal="center" vertical="center" wrapText="1"/>
    </xf>
    <xf numFmtId="0" fontId="8" fillId="2" borderId="10" xfId="0" applyFont="1" applyFill="1" applyBorder="1" applyAlignment="1">
      <alignment horizontal="center" vertical="center"/>
    </xf>
    <xf numFmtId="164" fontId="8" fillId="0" borderId="0" xfId="0" applyNumberFormat="1" applyFont="1" applyFill="1" applyAlignment="1" applyProtection="1">
      <alignment horizontal="center"/>
      <protection locked="0" hidden="1"/>
    </xf>
    <xf numFmtId="0" fontId="9" fillId="0" borderId="39" xfId="0" applyFont="1" applyFill="1" applyBorder="1" applyAlignment="1" applyProtection="1">
      <alignment horizontal="center" vertical="center"/>
      <protection locked="0" hidden="1"/>
    </xf>
    <xf numFmtId="0" fontId="9" fillId="0" borderId="18" xfId="0" applyFont="1" applyFill="1" applyBorder="1" applyAlignment="1" applyProtection="1">
      <alignment horizontal="center" vertical="center"/>
      <protection locked="0" hidden="1"/>
    </xf>
    <xf numFmtId="0" fontId="9" fillId="0" borderId="40" xfId="0" applyFont="1" applyFill="1" applyBorder="1" applyAlignment="1" applyProtection="1">
      <alignment horizontal="center" vertical="top"/>
      <protection locked="0"/>
    </xf>
    <xf numFmtId="0" fontId="9" fillId="0" borderId="41" xfId="0" applyFont="1" applyFill="1" applyBorder="1" applyAlignment="1" applyProtection="1">
      <alignment horizontal="center" vertical="top"/>
      <protection locked="0"/>
    </xf>
    <xf numFmtId="0" fontId="19" fillId="0" borderId="1" xfId="0" applyFont="1" applyFill="1" applyBorder="1" applyAlignment="1" applyProtection="1">
      <alignment horizontal="left"/>
      <protection locked="0" hidden="1"/>
    </xf>
    <xf numFmtId="0" fontId="19" fillId="0" borderId="7" xfId="0" applyFont="1" applyFill="1" applyBorder="1" applyAlignment="1" applyProtection="1">
      <alignment horizontal="left"/>
      <protection locked="0" hidden="1"/>
    </xf>
    <xf numFmtId="0" fontId="19" fillId="0" borderId="2" xfId="0" applyFont="1" applyFill="1" applyBorder="1" applyAlignment="1" applyProtection="1">
      <alignment horizontal="left"/>
      <protection locked="0" hidden="1"/>
    </xf>
    <xf numFmtId="0" fontId="20" fillId="0" borderId="1" xfId="0" applyFont="1" applyFill="1" applyBorder="1" applyAlignment="1" applyProtection="1">
      <alignment horizontal="center" vertical="center"/>
      <protection locked="0" hidden="1"/>
    </xf>
    <xf numFmtId="0" fontId="20" fillId="0" borderId="2" xfId="0" applyFont="1" applyFill="1" applyBorder="1" applyAlignment="1" applyProtection="1">
      <alignment horizontal="center" vertical="center"/>
      <protection locked="0" hidden="1"/>
    </xf>
    <xf numFmtId="0" fontId="21" fillId="0" borderId="19" xfId="0" applyFont="1" applyFill="1" applyBorder="1" applyAlignment="1" applyProtection="1">
      <alignment horizontal="center" vertical="center"/>
      <protection locked="0" hidden="1"/>
    </xf>
    <xf numFmtId="0" fontId="5" fillId="0" borderId="24" xfId="0" applyFont="1" applyFill="1" applyBorder="1" applyAlignment="1" applyProtection="1">
      <alignment horizontal="center" vertical="center"/>
      <protection locked="0" hidden="1"/>
    </xf>
    <xf numFmtId="0" fontId="16" fillId="0" borderId="0" xfId="0" applyFont="1" applyAlignment="1">
      <alignment horizontal="center" wrapText="1"/>
    </xf>
    <xf numFmtId="0" fontId="16" fillId="0" borderId="34" xfId="0" applyFont="1" applyBorder="1" applyAlignment="1">
      <alignment horizontal="center" wrapText="1"/>
    </xf>
    <xf numFmtId="0" fontId="23" fillId="0" borderId="9" xfId="0" applyFont="1" applyFill="1" applyBorder="1" applyAlignment="1" applyProtection="1">
      <alignment horizontal="center" vertical="center"/>
      <protection locked="0" hidden="1"/>
    </xf>
    <xf numFmtId="0" fontId="23" fillId="0" borderId="5" xfId="0" applyFont="1" applyFill="1" applyBorder="1" applyAlignment="1" applyProtection="1">
      <alignment horizontal="center" vertical="center"/>
      <protection locked="0" hidden="1"/>
    </xf>
    <xf numFmtId="0" fontId="23" fillId="0" borderId="35" xfId="0" applyFont="1" applyFill="1" applyBorder="1" applyAlignment="1" applyProtection="1">
      <alignment horizontal="center" vertical="center"/>
      <protection locked="0" hidden="1"/>
    </xf>
    <xf numFmtId="0" fontId="23" fillId="0" borderId="36" xfId="0" applyFont="1" applyFill="1" applyBorder="1" applyAlignment="1" applyProtection="1">
      <alignment horizontal="center" vertical="center"/>
      <protection locked="0" hidden="1"/>
    </xf>
    <xf numFmtId="0" fontId="9" fillId="2" borderId="1" xfId="0" applyFont="1" applyFill="1" applyBorder="1" applyAlignment="1">
      <alignment horizontal="center" vertical="center" wrapText="1"/>
    </xf>
    <xf numFmtId="0" fontId="9" fillId="2" borderId="16" xfId="0" applyFont="1" applyFill="1" applyBorder="1" applyAlignment="1">
      <alignment horizontal="center" vertical="center" wrapText="1"/>
    </xf>
    <xf numFmtId="0" fontId="9" fillId="2" borderId="19" xfId="0" applyFont="1" applyFill="1" applyBorder="1" applyAlignment="1">
      <alignment horizontal="center" vertical="center"/>
    </xf>
    <xf numFmtId="0" fontId="9" fillId="2" borderId="24" xfId="0" applyFont="1" applyFill="1" applyBorder="1" applyAlignment="1">
      <alignment horizontal="center" vertical="center"/>
    </xf>
    <xf numFmtId="0" fontId="9" fillId="2" borderId="37" xfId="0" applyFont="1" applyFill="1" applyBorder="1" applyAlignment="1">
      <alignment horizontal="center" vertical="center"/>
    </xf>
    <xf numFmtId="0" fontId="24" fillId="0" borderId="7" xfId="0" applyFont="1" applyBorder="1" applyAlignment="1" applyProtection="1">
      <alignment horizontal="center" vertical="center"/>
      <protection locked="0"/>
    </xf>
    <xf numFmtId="0" fontId="24" fillId="0" borderId="38" xfId="0" applyFont="1" applyBorder="1" applyAlignment="1" applyProtection="1">
      <alignment horizontal="center" vertical="center"/>
      <protection locked="0"/>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8" fillId="2" borderId="1" xfId="0" applyFont="1" applyFill="1" applyBorder="1" applyAlignment="1">
      <alignment horizontal="center"/>
    </xf>
    <xf numFmtId="0" fontId="8" fillId="2" borderId="7" xfId="0" applyFont="1" applyFill="1" applyBorder="1" applyAlignment="1">
      <alignment horizontal="center"/>
    </xf>
    <xf numFmtId="0" fontId="8" fillId="0" borderId="7" xfId="0" applyFont="1" applyFill="1" applyBorder="1" applyAlignment="1" applyProtection="1">
      <alignment horizontal="center"/>
      <protection locked="0" hidden="1"/>
    </xf>
    <xf numFmtId="0" fontId="8" fillId="11" borderId="7" xfId="0" applyFont="1" applyFill="1" applyBorder="1" applyAlignment="1" applyProtection="1">
      <alignment horizontal="center"/>
      <protection hidden="1"/>
    </xf>
    <xf numFmtId="0" fontId="5" fillId="0" borderId="1" xfId="0" applyFont="1" applyFill="1" applyBorder="1" applyAlignment="1" applyProtection="1">
      <alignment horizontal="center" vertical="center"/>
      <protection locked="0" hidden="1"/>
    </xf>
    <xf numFmtId="0" fontId="5" fillId="0" borderId="2" xfId="0" applyFont="1" applyFill="1" applyBorder="1" applyAlignment="1" applyProtection="1">
      <alignment horizontal="center" vertical="center"/>
      <protection locked="0" hidden="1"/>
    </xf>
    <xf numFmtId="0" fontId="8" fillId="11" borderId="4" xfId="0" applyFont="1" applyFill="1" applyBorder="1" applyAlignment="1" applyProtection="1">
      <alignment horizontal="center" vertical="center" wrapText="1"/>
    </xf>
    <xf numFmtId="0" fontId="8" fillId="11" borderId="10" xfId="0" applyFont="1" applyFill="1" applyBorder="1" applyAlignment="1" applyProtection="1">
      <alignment horizontal="center" vertical="center" wrapText="1"/>
    </xf>
    <xf numFmtId="0" fontId="8" fillId="11" borderId="11" xfId="0" applyFont="1" applyFill="1" applyBorder="1" applyAlignment="1" applyProtection="1">
      <alignment horizontal="center" vertical="center" wrapText="1"/>
    </xf>
    <xf numFmtId="0" fontId="9" fillId="11" borderId="9" xfId="0" applyFont="1" applyFill="1" applyBorder="1" applyAlignment="1" applyProtection="1">
      <alignment horizontal="center" vertical="center" wrapText="1"/>
    </xf>
    <xf numFmtId="0" fontId="9" fillId="11" borderId="19" xfId="0" applyFont="1" applyFill="1" applyBorder="1" applyAlignment="1" applyProtection="1">
      <alignment horizontal="center" vertical="center" wrapText="1"/>
    </xf>
    <xf numFmtId="0" fontId="19" fillId="0" borderId="9" xfId="0" applyFont="1" applyFill="1" applyBorder="1" applyAlignment="1" applyProtection="1">
      <alignment horizontal="left"/>
      <protection locked="0" hidden="1"/>
    </xf>
    <xf numFmtId="0" fontId="19" fillId="0" borderId="12" xfId="0" applyFont="1" applyFill="1" applyBorder="1" applyAlignment="1" applyProtection="1">
      <alignment horizontal="left"/>
      <protection locked="0" hidden="1"/>
    </xf>
    <xf numFmtId="0" fontId="19" fillId="0" borderId="19" xfId="0" applyFont="1" applyFill="1" applyBorder="1" applyAlignment="1" applyProtection="1">
      <alignment horizontal="left"/>
      <protection locked="0" hidden="1"/>
    </xf>
    <xf numFmtId="0" fontId="19" fillId="0" borderId="24" xfId="0" applyFont="1" applyFill="1" applyBorder="1" applyAlignment="1" applyProtection="1">
      <alignment horizontal="left"/>
      <protection locked="0" hidden="1"/>
    </xf>
    <xf numFmtId="0" fontId="19" fillId="0" borderId="0" xfId="0" applyFont="1" applyFill="1" applyBorder="1" applyAlignment="1" applyProtection="1">
      <alignment horizontal="left"/>
      <protection locked="0" hidden="1"/>
    </xf>
    <xf numFmtId="0" fontId="8" fillId="11" borderId="4" xfId="0" applyFont="1" applyFill="1" applyBorder="1" applyAlignment="1" applyProtection="1">
      <alignment horizontal="center" vertical="center"/>
    </xf>
    <xf numFmtId="0" fontId="8" fillId="11" borderId="10" xfId="0" applyFont="1" applyFill="1" applyBorder="1" applyAlignment="1" applyProtection="1">
      <alignment horizontal="center" vertical="center"/>
    </xf>
    <xf numFmtId="0" fontId="8" fillId="11" borderId="11" xfId="0" applyFont="1" applyFill="1" applyBorder="1" applyAlignment="1" applyProtection="1">
      <alignment horizontal="center" vertical="center"/>
    </xf>
    <xf numFmtId="0" fontId="9" fillId="11" borderId="1" xfId="0" applyFont="1" applyFill="1" applyBorder="1" applyAlignment="1" applyProtection="1">
      <alignment horizontal="center" vertical="center"/>
    </xf>
    <xf numFmtId="0" fontId="9" fillId="11" borderId="2" xfId="0" applyFont="1" applyFill="1" applyBorder="1" applyAlignment="1" applyProtection="1">
      <alignment horizontal="center" vertical="center"/>
    </xf>
    <xf numFmtId="0" fontId="9" fillId="11" borderId="1" xfId="0" applyFont="1" applyFill="1" applyBorder="1" applyAlignment="1" applyProtection="1">
      <alignment horizontal="center" vertical="center" wrapText="1"/>
    </xf>
    <xf numFmtId="0" fontId="9" fillId="11" borderId="16" xfId="0" applyFont="1" applyFill="1" applyBorder="1" applyAlignment="1" applyProtection="1">
      <alignment horizontal="center" vertical="center" wrapText="1"/>
    </xf>
    <xf numFmtId="0" fontId="9" fillId="11" borderId="19" xfId="0" applyFont="1" applyFill="1" applyBorder="1" applyAlignment="1" applyProtection="1">
      <alignment horizontal="center" vertical="center"/>
    </xf>
    <xf numFmtId="0" fontId="9" fillId="11" borderId="24" xfId="0" applyFont="1" applyFill="1" applyBorder="1" applyAlignment="1" applyProtection="1">
      <alignment horizontal="center" vertical="center"/>
    </xf>
    <xf numFmtId="0" fontId="9" fillId="0" borderId="3" xfId="0" applyFont="1" applyFill="1" applyBorder="1" applyAlignment="1" applyProtection="1">
      <alignment horizontal="center" vertical="center"/>
      <protection locked="0" hidden="1"/>
    </xf>
    <xf numFmtId="0" fontId="8" fillId="11" borderId="3" xfId="0" applyFont="1" applyFill="1" applyBorder="1" applyAlignment="1" applyProtection="1">
      <alignment horizontal="center"/>
    </xf>
    <xf numFmtId="0" fontId="20" fillId="0" borderId="3" xfId="0" applyFont="1" applyFill="1" applyBorder="1" applyAlignment="1" applyProtection="1">
      <alignment horizontal="center" vertical="center"/>
      <protection locked="0" hidden="1"/>
    </xf>
    <xf numFmtId="49" fontId="8" fillId="11" borderId="0" xfId="0" applyNumberFormat="1" applyFont="1" applyFill="1" applyAlignment="1" applyProtection="1">
      <alignment horizontal="center"/>
      <protection hidden="1"/>
    </xf>
    <xf numFmtId="0" fontId="8" fillId="11" borderId="1" xfId="0" applyFont="1" applyFill="1" applyBorder="1" applyAlignment="1" applyProtection="1">
      <alignment horizontal="center"/>
    </xf>
    <xf numFmtId="0" fontId="8" fillId="11" borderId="7" xfId="0" applyFont="1" applyFill="1" applyBorder="1" applyAlignment="1" applyProtection="1">
      <alignment horizontal="center"/>
    </xf>
    <xf numFmtId="0" fontId="26" fillId="0" borderId="0" xfId="0" applyFont="1" applyAlignment="1">
      <alignment horizontal="center"/>
    </xf>
    <xf numFmtId="0" fontId="30" fillId="0" borderId="0" xfId="0" applyFont="1" applyAlignment="1">
      <alignment horizontal="center"/>
    </xf>
    <xf numFmtId="0" fontId="31" fillId="0" borderId="0" xfId="0" applyFont="1" applyAlignment="1">
      <alignment horizontal="center"/>
    </xf>
    <xf numFmtId="0" fontId="25" fillId="11" borderId="0" xfId="0" applyFont="1" applyFill="1" applyBorder="1" applyAlignment="1" applyProtection="1">
      <alignment horizontal="center" vertical="center"/>
      <protection hidden="1"/>
    </xf>
    <xf numFmtId="0" fontId="25" fillId="11" borderId="42" xfId="0" applyFont="1" applyFill="1" applyBorder="1" applyAlignment="1" applyProtection="1">
      <alignment horizontal="center" vertical="center"/>
      <protection hidden="1"/>
    </xf>
    <xf numFmtId="0" fontId="0" fillId="11" borderId="0" xfId="0" applyFill="1" applyBorder="1" applyAlignment="1" applyProtection="1">
      <alignment horizontal="center" vertical="center" wrapText="1"/>
      <protection hidden="1"/>
    </xf>
    <xf numFmtId="0" fontId="0" fillId="11" borderId="0" xfId="0" applyFont="1" applyFill="1" applyBorder="1" applyAlignment="1" applyProtection="1">
      <alignment horizontal="center" vertical="center" wrapText="1"/>
      <protection hidden="1"/>
    </xf>
    <xf numFmtId="0" fontId="0" fillId="11" borderId="42" xfId="0" applyFont="1" applyFill="1" applyBorder="1" applyAlignment="1" applyProtection="1">
      <alignment horizontal="center" vertical="center" wrapText="1"/>
      <protection hidden="1"/>
    </xf>
    <xf numFmtId="0" fontId="22" fillId="11" borderId="0" xfId="0" applyFont="1" applyFill="1" applyBorder="1" applyAlignment="1" applyProtection="1">
      <alignment horizontal="center" vertical="center" wrapText="1"/>
    </xf>
    <xf numFmtId="0" fontId="22" fillId="11" borderId="33" xfId="0" applyFont="1" applyFill="1" applyBorder="1" applyAlignment="1" applyProtection="1">
      <alignment horizontal="center" vertical="center" wrapText="1"/>
    </xf>
    <xf numFmtId="0" fontId="9" fillId="11" borderId="4" xfId="0" applyFont="1" applyFill="1" applyBorder="1" applyAlignment="1" applyProtection="1">
      <alignment horizontal="center" vertical="center" wrapText="1"/>
    </xf>
    <xf numFmtId="0" fontId="9" fillId="11" borderId="11" xfId="0" applyFont="1" applyFill="1" applyBorder="1" applyAlignment="1" applyProtection="1">
      <alignment horizontal="center" vertical="center" wrapText="1"/>
    </xf>
    <xf numFmtId="0" fontId="8" fillId="0" borderId="3" xfId="0" applyFont="1" applyFill="1" applyBorder="1" applyAlignment="1" applyProtection="1">
      <alignment horizontal="left" vertical="center"/>
      <protection locked="0" hidden="1"/>
    </xf>
    <xf numFmtId="0" fontId="9" fillId="11" borderId="40" xfId="0" applyFont="1" applyFill="1" applyBorder="1" applyAlignment="1" applyProtection="1">
      <alignment horizontal="center" vertical="top"/>
    </xf>
    <xf numFmtId="0" fontId="9" fillId="11" borderId="41" xfId="0" applyFont="1" applyFill="1" applyBorder="1" applyAlignment="1" applyProtection="1">
      <alignment horizontal="center" vertical="top"/>
    </xf>
    <xf numFmtId="164" fontId="28" fillId="0" borderId="1" xfId="0" applyNumberFormat="1" applyFont="1" applyFill="1" applyBorder="1" applyAlignment="1" applyProtection="1">
      <alignment horizontal="center" vertical="center"/>
      <protection locked="0" hidden="1"/>
    </xf>
    <xf numFmtId="164" fontId="28" fillId="0" borderId="38" xfId="0" applyNumberFormat="1" applyFont="1" applyFill="1" applyBorder="1" applyAlignment="1" applyProtection="1">
      <alignment horizontal="center" vertical="center"/>
      <protection locked="0" hidden="1"/>
    </xf>
    <xf numFmtId="0" fontId="20" fillId="0" borderId="7" xfId="0" applyFont="1" applyFill="1" applyBorder="1" applyAlignment="1" applyProtection="1">
      <alignment horizontal="center" vertical="center"/>
      <protection locked="0"/>
    </xf>
    <xf numFmtId="0" fontId="20" fillId="0" borderId="38" xfId="0" applyFont="1" applyFill="1" applyBorder="1" applyAlignment="1" applyProtection="1">
      <alignment horizontal="center" vertical="center"/>
      <protection locked="0"/>
    </xf>
  </cellXfs>
  <cellStyles count="2">
    <cellStyle name="Гиперссылка" xfId="1" builtinId="8"/>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1</xdr:col>
      <xdr:colOff>1379220</xdr:colOff>
      <xdr:row>11</xdr:row>
      <xdr:rowOff>91440</xdr:rowOff>
    </xdr:to>
    <xdr:sp macro="" textlink="">
      <xdr:nvSpPr>
        <xdr:cNvPr id="3" name="TextBox 2"/>
        <xdr:cNvSpPr txBox="1"/>
      </xdr:nvSpPr>
      <xdr:spPr>
        <a:xfrm>
          <a:off x="0" y="182880"/>
          <a:ext cx="2575560" cy="18440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ru-RU" sz="900">
            <a:solidFill>
              <a:schemeClr val="dk1"/>
            </a:solidFill>
            <a:effectLst/>
            <a:latin typeface="Arial" pitchFamily="34" charset="0"/>
            <a:ea typeface="+mn-ea"/>
            <a:cs typeface="Arial" pitchFamily="34" charset="0"/>
          </a:endParaRPr>
        </a:p>
        <a:p>
          <a:r>
            <a:rPr lang="ru-RU" sz="900">
              <a:solidFill>
                <a:schemeClr val="dk1"/>
              </a:solidFill>
              <a:effectLst/>
              <a:latin typeface="Arial" pitchFamily="34" charset="0"/>
              <a:ea typeface="+mn-ea"/>
              <a:cs typeface="Arial" pitchFamily="34" charset="0"/>
            </a:rPr>
            <a:t>Архангельск (8182)63-90-72</a:t>
          </a:r>
        </a:p>
        <a:p>
          <a:r>
            <a:rPr lang="ru-RU" sz="900">
              <a:solidFill>
                <a:schemeClr val="dk1"/>
              </a:solidFill>
              <a:effectLst/>
              <a:latin typeface="Arial" pitchFamily="34" charset="0"/>
              <a:ea typeface="+mn-ea"/>
              <a:cs typeface="Arial" pitchFamily="34" charset="0"/>
            </a:rPr>
            <a:t>Астана +7(7172)727-132</a:t>
          </a:r>
        </a:p>
        <a:p>
          <a:r>
            <a:rPr lang="ru-RU" sz="900">
              <a:solidFill>
                <a:schemeClr val="dk1"/>
              </a:solidFill>
              <a:effectLst/>
              <a:latin typeface="Arial" pitchFamily="34" charset="0"/>
              <a:ea typeface="+mn-ea"/>
              <a:cs typeface="Arial" pitchFamily="34" charset="0"/>
            </a:rPr>
            <a:t>Белгород (4722)40-23-64</a:t>
          </a:r>
        </a:p>
        <a:p>
          <a:r>
            <a:rPr lang="ru-RU" sz="900">
              <a:solidFill>
                <a:schemeClr val="dk1"/>
              </a:solidFill>
              <a:effectLst/>
              <a:latin typeface="Arial" pitchFamily="34" charset="0"/>
              <a:ea typeface="+mn-ea"/>
              <a:cs typeface="Arial" pitchFamily="34" charset="0"/>
            </a:rPr>
            <a:t>Брянск (4832)59-03-52</a:t>
          </a:r>
        </a:p>
        <a:p>
          <a:r>
            <a:rPr lang="ru-RU" sz="900">
              <a:solidFill>
                <a:schemeClr val="dk1"/>
              </a:solidFill>
              <a:effectLst/>
              <a:latin typeface="Arial" pitchFamily="34" charset="0"/>
              <a:ea typeface="+mn-ea"/>
              <a:cs typeface="Arial" pitchFamily="34" charset="0"/>
            </a:rPr>
            <a:t>Владивосток (423)249-28-31</a:t>
          </a:r>
        </a:p>
        <a:p>
          <a:r>
            <a:rPr lang="ru-RU" sz="900">
              <a:solidFill>
                <a:schemeClr val="dk1"/>
              </a:solidFill>
              <a:effectLst/>
              <a:latin typeface="Arial" pitchFamily="34" charset="0"/>
              <a:ea typeface="+mn-ea"/>
              <a:cs typeface="Arial" pitchFamily="34" charset="0"/>
            </a:rPr>
            <a:t>Волгоград (844)278-03-48</a:t>
          </a:r>
        </a:p>
        <a:p>
          <a:r>
            <a:rPr lang="ru-RU" sz="900">
              <a:solidFill>
                <a:schemeClr val="dk1"/>
              </a:solidFill>
              <a:effectLst/>
              <a:latin typeface="Arial" pitchFamily="34" charset="0"/>
              <a:ea typeface="+mn-ea"/>
              <a:cs typeface="Arial" pitchFamily="34" charset="0"/>
            </a:rPr>
            <a:t>Вологда (8172)26-41-59</a:t>
          </a:r>
        </a:p>
        <a:p>
          <a:r>
            <a:rPr lang="ru-RU" sz="900">
              <a:solidFill>
                <a:schemeClr val="dk1"/>
              </a:solidFill>
              <a:effectLst/>
              <a:latin typeface="Arial" pitchFamily="34" charset="0"/>
              <a:ea typeface="+mn-ea"/>
              <a:cs typeface="Arial" pitchFamily="34" charset="0"/>
            </a:rPr>
            <a:t>Воронеж (473)204-51-73</a:t>
          </a:r>
        </a:p>
        <a:p>
          <a:r>
            <a:rPr lang="ru-RU" sz="900">
              <a:solidFill>
                <a:schemeClr val="dk1"/>
              </a:solidFill>
              <a:effectLst/>
              <a:latin typeface="Arial" pitchFamily="34" charset="0"/>
              <a:ea typeface="+mn-ea"/>
              <a:cs typeface="Arial" pitchFamily="34" charset="0"/>
            </a:rPr>
            <a:t>Екатеринбург (343)384-55-89</a:t>
          </a:r>
        </a:p>
        <a:p>
          <a:r>
            <a:rPr lang="ru-RU" sz="900">
              <a:solidFill>
                <a:schemeClr val="dk1"/>
              </a:solidFill>
              <a:effectLst/>
              <a:latin typeface="Arial" pitchFamily="34" charset="0"/>
              <a:ea typeface="+mn-ea"/>
              <a:cs typeface="Arial" pitchFamily="34" charset="0"/>
            </a:rPr>
            <a:t>Иваново (4932)77-34-06</a:t>
          </a:r>
        </a:p>
        <a:p>
          <a:r>
            <a:rPr lang="ru-RU" sz="900">
              <a:solidFill>
                <a:schemeClr val="dk1"/>
              </a:solidFill>
              <a:effectLst/>
              <a:latin typeface="Arial" pitchFamily="34" charset="0"/>
              <a:ea typeface="+mn-ea"/>
              <a:cs typeface="Arial" pitchFamily="34" charset="0"/>
            </a:rPr>
            <a:t>Ижевск (3412)26-03-58</a:t>
          </a:r>
        </a:p>
        <a:p>
          <a:r>
            <a:rPr lang="ru-RU" sz="900">
              <a:solidFill>
                <a:schemeClr val="dk1"/>
              </a:solidFill>
              <a:effectLst/>
              <a:latin typeface="Arial" pitchFamily="34" charset="0"/>
              <a:ea typeface="+mn-ea"/>
              <a:cs typeface="Arial" pitchFamily="34" charset="0"/>
            </a:rPr>
            <a:t>Казань (843)206-01-48</a:t>
          </a:r>
          <a:endParaRPr lang="ru-RU" sz="900">
            <a:latin typeface="Arial" pitchFamily="34" charset="0"/>
            <a:cs typeface="Arial" pitchFamily="34" charset="0"/>
          </a:endParaRPr>
        </a:p>
      </xdr:txBody>
    </xdr:sp>
    <xdr:clientData/>
  </xdr:twoCellAnchor>
  <xdr:twoCellAnchor>
    <xdr:from>
      <xdr:col>1</xdr:col>
      <xdr:colOff>426720</xdr:colOff>
      <xdr:row>1</xdr:row>
      <xdr:rowOff>106680</xdr:rowOff>
    </xdr:from>
    <xdr:to>
      <xdr:col>2</xdr:col>
      <xdr:colOff>906780</xdr:colOff>
      <xdr:row>11</xdr:row>
      <xdr:rowOff>114300</xdr:rowOff>
    </xdr:to>
    <xdr:sp macro="" textlink="">
      <xdr:nvSpPr>
        <xdr:cNvPr id="4" name="TextBox 3"/>
        <xdr:cNvSpPr txBox="1"/>
      </xdr:nvSpPr>
      <xdr:spPr>
        <a:xfrm>
          <a:off x="1623060" y="289560"/>
          <a:ext cx="2240280" cy="17602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ru-RU" sz="900">
              <a:solidFill>
                <a:schemeClr val="dk1"/>
              </a:solidFill>
              <a:effectLst/>
              <a:latin typeface="Arial" pitchFamily="34" charset="0"/>
              <a:ea typeface="+mn-ea"/>
              <a:cs typeface="Arial" pitchFamily="34" charset="0"/>
            </a:rPr>
            <a:t>Калининград (4012)72-03-81</a:t>
          </a:r>
        </a:p>
        <a:p>
          <a:r>
            <a:rPr lang="ru-RU" sz="900">
              <a:solidFill>
                <a:schemeClr val="dk1"/>
              </a:solidFill>
              <a:effectLst/>
              <a:latin typeface="Arial" pitchFamily="34" charset="0"/>
              <a:ea typeface="+mn-ea"/>
              <a:cs typeface="Arial" pitchFamily="34" charset="0"/>
            </a:rPr>
            <a:t>Калуга (4842)92-23-67</a:t>
          </a:r>
        </a:p>
        <a:p>
          <a:r>
            <a:rPr lang="ru-RU" sz="900">
              <a:solidFill>
                <a:schemeClr val="dk1"/>
              </a:solidFill>
              <a:effectLst/>
              <a:latin typeface="Arial" pitchFamily="34" charset="0"/>
              <a:ea typeface="+mn-ea"/>
              <a:cs typeface="Arial" pitchFamily="34" charset="0"/>
            </a:rPr>
            <a:t>Кемерово (3842)65-04-62</a:t>
          </a:r>
        </a:p>
        <a:p>
          <a:r>
            <a:rPr lang="ru-RU" sz="900">
              <a:solidFill>
                <a:schemeClr val="dk1"/>
              </a:solidFill>
              <a:effectLst/>
              <a:latin typeface="Arial" pitchFamily="34" charset="0"/>
              <a:ea typeface="+mn-ea"/>
              <a:cs typeface="Arial" pitchFamily="34" charset="0"/>
            </a:rPr>
            <a:t>Киров (8332)68-02-04</a:t>
          </a:r>
        </a:p>
        <a:p>
          <a:r>
            <a:rPr lang="ru-RU" sz="900">
              <a:solidFill>
                <a:schemeClr val="dk1"/>
              </a:solidFill>
              <a:effectLst/>
              <a:latin typeface="Arial" pitchFamily="34" charset="0"/>
              <a:ea typeface="+mn-ea"/>
              <a:cs typeface="Arial" pitchFamily="34" charset="0"/>
            </a:rPr>
            <a:t>Краснодар (861)203-40-90</a:t>
          </a:r>
        </a:p>
        <a:p>
          <a:r>
            <a:rPr lang="ru-RU" sz="900">
              <a:solidFill>
                <a:schemeClr val="dk1"/>
              </a:solidFill>
              <a:effectLst/>
              <a:latin typeface="Arial" pitchFamily="34" charset="0"/>
              <a:ea typeface="+mn-ea"/>
              <a:cs typeface="Arial" pitchFamily="34" charset="0"/>
            </a:rPr>
            <a:t>Красноярск (391)204-63-61</a:t>
          </a:r>
        </a:p>
        <a:p>
          <a:r>
            <a:rPr lang="ru-RU" sz="900">
              <a:solidFill>
                <a:schemeClr val="dk1"/>
              </a:solidFill>
              <a:effectLst/>
              <a:latin typeface="Arial" pitchFamily="34" charset="0"/>
              <a:ea typeface="+mn-ea"/>
              <a:cs typeface="Arial" pitchFamily="34" charset="0"/>
            </a:rPr>
            <a:t>Курск (4712)77-13-04</a:t>
          </a:r>
        </a:p>
        <a:p>
          <a:r>
            <a:rPr lang="ru-RU" sz="900">
              <a:solidFill>
                <a:schemeClr val="dk1"/>
              </a:solidFill>
              <a:effectLst/>
              <a:latin typeface="Arial" pitchFamily="34" charset="0"/>
              <a:ea typeface="+mn-ea"/>
              <a:cs typeface="Arial" pitchFamily="34" charset="0"/>
            </a:rPr>
            <a:t>Липецк (4742)52-20-81</a:t>
          </a:r>
        </a:p>
        <a:p>
          <a:r>
            <a:rPr lang="ru-RU" sz="900">
              <a:solidFill>
                <a:schemeClr val="dk1"/>
              </a:solidFill>
              <a:effectLst/>
              <a:latin typeface="Arial" pitchFamily="34" charset="0"/>
              <a:ea typeface="+mn-ea"/>
              <a:cs typeface="Arial" pitchFamily="34" charset="0"/>
            </a:rPr>
            <a:t>Магнитогорск (3519)55-03-13</a:t>
          </a:r>
        </a:p>
        <a:p>
          <a:r>
            <a:rPr lang="ru-RU" sz="900">
              <a:solidFill>
                <a:schemeClr val="dk1"/>
              </a:solidFill>
              <a:effectLst/>
              <a:latin typeface="Arial" pitchFamily="34" charset="0"/>
              <a:ea typeface="+mn-ea"/>
              <a:cs typeface="Arial" pitchFamily="34" charset="0"/>
            </a:rPr>
            <a:t>Москва (495)268-04-70</a:t>
          </a:r>
        </a:p>
        <a:p>
          <a:r>
            <a:rPr lang="ru-RU" sz="900">
              <a:solidFill>
                <a:schemeClr val="dk1"/>
              </a:solidFill>
              <a:effectLst/>
              <a:latin typeface="Arial" pitchFamily="34" charset="0"/>
              <a:ea typeface="+mn-ea"/>
              <a:cs typeface="Arial" pitchFamily="34" charset="0"/>
            </a:rPr>
            <a:t>Мурманск (8152)59-64-93</a:t>
          </a:r>
        </a:p>
        <a:p>
          <a:r>
            <a:rPr lang="ru-RU" sz="900">
              <a:solidFill>
                <a:schemeClr val="dk1"/>
              </a:solidFill>
              <a:effectLst/>
              <a:latin typeface="Arial" pitchFamily="34" charset="0"/>
              <a:ea typeface="+mn-ea"/>
              <a:cs typeface="Arial" pitchFamily="34" charset="0"/>
            </a:rPr>
            <a:t>Набережные Челны (8552)20-53-41</a:t>
          </a:r>
          <a:endParaRPr lang="ru-RU" sz="900">
            <a:latin typeface="Arial" pitchFamily="34" charset="0"/>
            <a:cs typeface="Arial" pitchFamily="34" charset="0"/>
          </a:endParaRPr>
        </a:p>
      </xdr:txBody>
    </xdr:sp>
    <xdr:clientData/>
  </xdr:twoCellAnchor>
  <xdr:twoCellAnchor>
    <xdr:from>
      <xdr:col>2</xdr:col>
      <xdr:colOff>624840</xdr:colOff>
      <xdr:row>1</xdr:row>
      <xdr:rowOff>106680</xdr:rowOff>
    </xdr:from>
    <xdr:to>
      <xdr:col>4</xdr:col>
      <xdr:colOff>487680</xdr:colOff>
      <xdr:row>11</xdr:row>
      <xdr:rowOff>53340</xdr:rowOff>
    </xdr:to>
    <xdr:sp macro="" textlink="">
      <xdr:nvSpPr>
        <xdr:cNvPr id="5" name="TextBox 4"/>
        <xdr:cNvSpPr txBox="1"/>
      </xdr:nvSpPr>
      <xdr:spPr>
        <a:xfrm>
          <a:off x="3581400" y="289560"/>
          <a:ext cx="2019300" cy="16992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ru-RU" sz="900">
              <a:solidFill>
                <a:schemeClr val="dk1"/>
              </a:solidFill>
              <a:effectLst/>
              <a:latin typeface="Arial" pitchFamily="34" charset="0"/>
              <a:ea typeface="+mn-ea"/>
              <a:cs typeface="Arial" pitchFamily="34" charset="0"/>
            </a:rPr>
            <a:t>Нижний Новгород (831)429-08-12</a:t>
          </a:r>
        </a:p>
        <a:p>
          <a:r>
            <a:rPr lang="ru-RU" sz="900">
              <a:solidFill>
                <a:schemeClr val="dk1"/>
              </a:solidFill>
              <a:effectLst/>
              <a:latin typeface="Arial" pitchFamily="34" charset="0"/>
              <a:ea typeface="+mn-ea"/>
              <a:cs typeface="Arial" pitchFamily="34" charset="0"/>
            </a:rPr>
            <a:t>Новокузнецк (3843)20-46-81</a:t>
          </a:r>
        </a:p>
        <a:p>
          <a:r>
            <a:rPr lang="ru-RU" sz="900">
              <a:solidFill>
                <a:schemeClr val="dk1"/>
              </a:solidFill>
              <a:effectLst/>
              <a:latin typeface="Arial" pitchFamily="34" charset="0"/>
              <a:ea typeface="+mn-ea"/>
              <a:cs typeface="Arial" pitchFamily="34" charset="0"/>
            </a:rPr>
            <a:t>Новосибирск (383)227-86-73</a:t>
          </a:r>
        </a:p>
        <a:p>
          <a:r>
            <a:rPr lang="ru-RU" sz="900">
              <a:solidFill>
                <a:schemeClr val="dk1"/>
              </a:solidFill>
              <a:effectLst/>
              <a:latin typeface="Arial" pitchFamily="34" charset="0"/>
              <a:ea typeface="+mn-ea"/>
              <a:cs typeface="Arial" pitchFamily="34" charset="0"/>
            </a:rPr>
            <a:t>Орел (4862)44-53-42</a:t>
          </a:r>
        </a:p>
        <a:p>
          <a:r>
            <a:rPr lang="ru-RU" sz="900">
              <a:solidFill>
                <a:schemeClr val="dk1"/>
              </a:solidFill>
              <a:effectLst/>
              <a:latin typeface="Arial" pitchFamily="34" charset="0"/>
              <a:ea typeface="+mn-ea"/>
              <a:cs typeface="Arial" pitchFamily="34" charset="0"/>
            </a:rPr>
            <a:t>Оренбург (3532)37-68-04</a:t>
          </a:r>
        </a:p>
        <a:p>
          <a:r>
            <a:rPr lang="ru-RU" sz="900">
              <a:solidFill>
                <a:schemeClr val="dk1"/>
              </a:solidFill>
              <a:effectLst/>
              <a:latin typeface="Arial" pitchFamily="34" charset="0"/>
              <a:ea typeface="+mn-ea"/>
              <a:cs typeface="Arial" pitchFamily="34" charset="0"/>
            </a:rPr>
            <a:t>Пенза (8412)22-31-16</a:t>
          </a:r>
        </a:p>
        <a:p>
          <a:r>
            <a:rPr lang="ru-RU" sz="900">
              <a:solidFill>
                <a:schemeClr val="dk1"/>
              </a:solidFill>
              <a:effectLst/>
              <a:latin typeface="Arial" pitchFamily="34" charset="0"/>
              <a:ea typeface="+mn-ea"/>
              <a:cs typeface="Arial" pitchFamily="34" charset="0"/>
            </a:rPr>
            <a:t>Пермь (342)205-81-47</a:t>
          </a:r>
        </a:p>
        <a:p>
          <a:r>
            <a:rPr lang="ru-RU" sz="900">
              <a:solidFill>
                <a:schemeClr val="dk1"/>
              </a:solidFill>
              <a:effectLst/>
              <a:latin typeface="Arial" pitchFamily="34" charset="0"/>
              <a:ea typeface="+mn-ea"/>
              <a:cs typeface="Arial" pitchFamily="34" charset="0"/>
            </a:rPr>
            <a:t>Ростов-на-Дону (863)308-18-15</a:t>
          </a:r>
        </a:p>
        <a:p>
          <a:r>
            <a:rPr lang="ru-RU" sz="900">
              <a:solidFill>
                <a:schemeClr val="dk1"/>
              </a:solidFill>
              <a:effectLst/>
              <a:latin typeface="Arial" pitchFamily="34" charset="0"/>
              <a:ea typeface="+mn-ea"/>
              <a:cs typeface="Arial" pitchFamily="34" charset="0"/>
            </a:rPr>
            <a:t>Рязань (4912)46-61-64</a:t>
          </a:r>
        </a:p>
        <a:p>
          <a:r>
            <a:rPr lang="ru-RU" sz="900">
              <a:solidFill>
                <a:schemeClr val="dk1"/>
              </a:solidFill>
              <a:effectLst/>
              <a:latin typeface="Arial" pitchFamily="34" charset="0"/>
              <a:ea typeface="+mn-ea"/>
              <a:cs typeface="Arial" pitchFamily="34" charset="0"/>
            </a:rPr>
            <a:t>Самара (846)206-03-16</a:t>
          </a:r>
        </a:p>
        <a:p>
          <a:r>
            <a:rPr lang="ru-RU" sz="900">
              <a:solidFill>
                <a:schemeClr val="dk1"/>
              </a:solidFill>
              <a:effectLst/>
              <a:latin typeface="Arial" pitchFamily="34" charset="0"/>
              <a:ea typeface="+mn-ea"/>
              <a:cs typeface="Arial" pitchFamily="34" charset="0"/>
            </a:rPr>
            <a:t>Санкт-Петербург (812)309-46-40</a:t>
          </a:r>
        </a:p>
        <a:p>
          <a:r>
            <a:rPr lang="ru-RU" sz="900">
              <a:solidFill>
                <a:schemeClr val="dk1"/>
              </a:solidFill>
              <a:effectLst/>
              <a:latin typeface="Arial" pitchFamily="34" charset="0"/>
              <a:ea typeface="+mn-ea"/>
              <a:cs typeface="Arial" pitchFamily="34" charset="0"/>
            </a:rPr>
            <a:t>Саратов (845)249-38-78</a:t>
          </a:r>
          <a:endParaRPr lang="ru-RU" sz="900">
            <a:latin typeface="Arial" pitchFamily="34" charset="0"/>
            <a:cs typeface="Arial" pitchFamily="34" charset="0"/>
          </a:endParaRPr>
        </a:p>
      </xdr:txBody>
    </xdr:sp>
    <xdr:clientData/>
  </xdr:twoCellAnchor>
  <xdr:twoCellAnchor>
    <xdr:from>
      <xdr:col>4</xdr:col>
      <xdr:colOff>373380</xdr:colOff>
      <xdr:row>1</xdr:row>
      <xdr:rowOff>106680</xdr:rowOff>
    </xdr:from>
    <xdr:to>
      <xdr:col>6</xdr:col>
      <xdr:colOff>426720</xdr:colOff>
      <xdr:row>12</xdr:row>
      <xdr:rowOff>7620</xdr:rowOff>
    </xdr:to>
    <xdr:sp macro="" textlink="">
      <xdr:nvSpPr>
        <xdr:cNvPr id="6" name="TextBox 5"/>
        <xdr:cNvSpPr txBox="1"/>
      </xdr:nvSpPr>
      <xdr:spPr>
        <a:xfrm>
          <a:off x="5486400" y="289560"/>
          <a:ext cx="1684020" cy="1828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ru-RU" sz="900">
              <a:solidFill>
                <a:schemeClr val="dk1"/>
              </a:solidFill>
              <a:effectLst/>
              <a:latin typeface="Arial" pitchFamily="34" charset="0"/>
              <a:ea typeface="+mn-ea"/>
              <a:cs typeface="Arial" pitchFamily="34" charset="0"/>
            </a:rPr>
            <a:t>Смоленск (4812)29-41-54</a:t>
          </a:r>
        </a:p>
        <a:p>
          <a:r>
            <a:rPr lang="ru-RU" sz="900">
              <a:solidFill>
                <a:schemeClr val="dk1"/>
              </a:solidFill>
              <a:effectLst/>
              <a:latin typeface="Arial" pitchFamily="34" charset="0"/>
              <a:ea typeface="+mn-ea"/>
              <a:cs typeface="Arial" pitchFamily="34" charset="0"/>
            </a:rPr>
            <a:t>Сочи (862)225-72-31</a:t>
          </a:r>
        </a:p>
        <a:p>
          <a:r>
            <a:rPr lang="ru-RU" sz="900">
              <a:solidFill>
                <a:schemeClr val="dk1"/>
              </a:solidFill>
              <a:effectLst/>
              <a:latin typeface="Arial" pitchFamily="34" charset="0"/>
              <a:ea typeface="+mn-ea"/>
              <a:cs typeface="Arial" pitchFamily="34" charset="0"/>
            </a:rPr>
            <a:t>Ставрополь (8652)20-65-13</a:t>
          </a:r>
        </a:p>
        <a:p>
          <a:r>
            <a:rPr lang="ru-RU" sz="900">
              <a:solidFill>
                <a:schemeClr val="dk1"/>
              </a:solidFill>
              <a:effectLst/>
              <a:latin typeface="Arial" pitchFamily="34" charset="0"/>
              <a:ea typeface="+mn-ea"/>
              <a:cs typeface="Arial" pitchFamily="34" charset="0"/>
            </a:rPr>
            <a:t>Тверь (4822)63-31-35</a:t>
          </a:r>
        </a:p>
        <a:p>
          <a:r>
            <a:rPr lang="ru-RU" sz="900">
              <a:solidFill>
                <a:schemeClr val="dk1"/>
              </a:solidFill>
              <a:effectLst/>
              <a:latin typeface="Arial" pitchFamily="34" charset="0"/>
              <a:ea typeface="+mn-ea"/>
              <a:cs typeface="Arial" pitchFamily="34" charset="0"/>
            </a:rPr>
            <a:t>Томск (3822)98-41-53</a:t>
          </a:r>
        </a:p>
        <a:p>
          <a:r>
            <a:rPr lang="ru-RU" sz="900">
              <a:solidFill>
                <a:schemeClr val="dk1"/>
              </a:solidFill>
              <a:effectLst/>
              <a:latin typeface="Arial" pitchFamily="34" charset="0"/>
              <a:ea typeface="+mn-ea"/>
              <a:cs typeface="Arial" pitchFamily="34" charset="0"/>
            </a:rPr>
            <a:t>Тула (4872)74-02-29</a:t>
          </a:r>
        </a:p>
        <a:p>
          <a:r>
            <a:rPr lang="ru-RU" sz="900">
              <a:solidFill>
                <a:schemeClr val="dk1"/>
              </a:solidFill>
              <a:effectLst/>
              <a:latin typeface="Arial" pitchFamily="34" charset="0"/>
              <a:ea typeface="+mn-ea"/>
              <a:cs typeface="Arial" pitchFamily="34" charset="0"/>
            </a:rPr>
            <a:t>Тюмень (3452)66-21-18</a:t>
          </a:r>
        </a:p>
        <a:p>
          <a:r>
            <a:rPr lang="ru-RU" sz="900">
              <a:solidFill>
                <a:schemeClr val="dk1"/>
              </a:solidFill>
              <a:effectLst/>
              <a:latin typeface="Arial" pitchFamily="34" charset="0"/>
              <a:ea typeface="+mn-ea"/>
              <a:cs typeface="Arial" pitchFamily="34" charset="0"/>
            </a:rPr>
            <a:t>Ульяновск (8422)24-23-59</a:t>
          </a:r>
        </a:p>
        <a:p>
          <a:r>
            <a:rPr lang="ru-RU" sz="900">
              <a:solidFill>
                <a:schemeClr val="dk1"/>
              </a:solidFill>
              <a:effectLst/>
              <a:latin typeface="Arial" pitchFamily="34" charset="0"/>
              <a:ea typeface="+mn-ea"/>
              <a:cs typeface="Arial" pitchFamily="34" charset="0"/>
            </a:rPr>
            <a:t>Уфа (347)229-48-12</a:t>
          </a:r>
        </a:p>
        <a:p>
          <a:r>
            <a:rPr lang="ru-RU" sz="900">
              <a:solidFill>
                <a:schemeClr val="dk1"/>
              </a:solidFill>
              <a:effectLst/>
              <a:latin typeface="Arial" pitchFamily="34" charset="0"/>
              <a:ea typeface="+mn-ea"/>
              <a:cs typeface="Arial" pitchFamily="34" charset="0"/>
            </a:rPr>
            <a:t>Челябинск (351)202-03-61</a:t>
          </a:r>
        </a:p>
        <a:p>
          <a:r>
            <a:rPr lang="ru-RU" sz="900">
              <a:solidFill>
                <a:schemeClr val="dk1"/>
              </a:solidFill>
              <a:effectLst/>
              <a:latin typeface="Arial" pitchFamily="34" charset="0"/>
              <a:ea typeface="+mn-ea"/>
              <a:cs typeface="Arial" pitchFamily="34" charset="0"/>
            </a:rPr>
            <a:t>Череповец (8202)49-02-64</a:t>
          </a:r>
        </a:p>
        <a:p>
          <a:r>
            <a:rPr lang="ru-RU" sz="900">
              <a:solidFill>
                <a:schemeClr val="dk1"/>
              </a:solidFill>
              <a:effectLst/>
              <a:latin typeface="Arial" pitchFamily="34" charset="0"/>
              <a:ea typeface="+mn-ea"/>
              <a:cs typeface="Arial" pitchFamily="34" charset="0"/>
            </a:rPr>
            <a:t>Ярославль (4852)69-52-93</a:t>
          </a:r>
          <a:endParaRPr lang="ru-RU" sz="900">
            <a:latin typeface="Arial" pitchFamily="34" charset="0"/>
            <a:cs typeface="Arial" pitchFamily="34" charset="0"/>
          </a:endParaRPr>
        </a:p>
      </xdr:txBody>
    </xdr:sp>
    <xdr:clientData/>
  </xdr:twoCellAnchor>
  <xdr:twoCellAnchor editAs="oneCell">
    <xdr:from>
      <xdr:col>0</xdr:col>
      <xdr:colOff>129540</xdr:colOff>
      <xdr:row>17</xdr:row>
      <xdr:rowOff>121920</xdr:rowOff>
    </xdr:from>
    <xdr:to>
      <xdr:col>2</xdr:col>
      <xdr:colOff>883920</xdr:colOff>
      <xdr:row>18</xdr:row>
      <xdr:rowOff>594360</xdr:rowOff>
    </xdr:to>
    <xdr:pic>
      <xdr:nvPicPr>
        <xdr:cNvPr id="8" name="Рисунок 3" descr="лого_цвет_small.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540" y="3108960"/>
          <a:ext cx="371094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053;&#1054;&#1042;&#1067;&#1049;%20&#1055;&#1056;&#1040;&#1049;&#1057;%2030.08.2011/&#1055;&#1056;&#1040;&#1049;&#1057;%20%20&#1076;&#1083;&#1103;%20&#1076;&#1086;&#1087;.%20&#1086;&#1092;&#1080;&#1089;&#1086;&#1074;%2007.10.11%20&#107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МБ"/>
      <sheetName val="ТСЛ(Н)З"/>
      <sheetName val="ТСЗ"/>
      <sheetName val="КТПОБ"/>
      <sheetName val="КТПЖиТМЖ"/>
      <sheetName val="КТП"/>
      <sheetName val="ТМГФ"/>
      <sheetName val="ТМЗ"/>
      <sheetName val="ТМ(Г)"/>
      <sheetName val="ЩО 70"/>
      <sheetName val="2 КТП"/>
      <sheetName val="Атрибут"/>
    </sheetNames>
    <sheetDataSet>
      <sheetData sheetId="0"/>
      <sheetData sheetId="1"/>
      <sheetData sheetId="2"/>
      <sheetData sheetId="3"/>
      <sheetData sheetId="4"/>
      <sheetData sheetId="5">
        <row r="9">
          <cell r="I9">
            <v>169615.215</v>
          </cell>
        </row>
        <row r="10">
          <cell r="I10">
            <v>178059.26250000001</v>
          </cell>
        </row>
        <row r="11">
          <cell r="I11">
            <v>216608.17499999999</v>
          </cell>
        </row>
        <row r="12">
          <cell r="I12">
            <v>231293.47500000001</v>
          </cell>
        </row>
        <row r="13">
          <cell r="I13">
            <v>246957.79500000001</v>
          </cell>
        </row>
        <row r="14">
          <cell r="I14">
            <v>270331.89750000002</v>
          </cell>
        </row>
        <row r="15">
          <cell r="I15">
            <v>272045.1825</v>
          </cell>
        </row>
        <row r="16">
          <cell r="I16">
            <v>280733.98499999999</v>
          </cell>
        </row>
        <row r="17">
          <cell r="I17">
            <v>296153.55</v>
          </cell>
        </row>
        <row r="18">
          <cell r="I18">
            <v>319650.02999999997</v>
          </cell>
        </row>
        <row r="21">
          <cell r="E21">
            <v>107692.2</v>
          </cell>
          <cell r="I21">
            <v>117971.91</v>
          </cell>
        </row>
        <row r="22">
          <cell r="E22">
            <v>107692.2</v>
          </cell>
          <cell r="I22">
            <v>117971.91</v>
          </cell>
        </row>
        <row r="23">
          <cell r="E23">
            <v>107692.2</v>
          </cell>
          <cell r="I23">
            <v>117971.91</v>
          </cell>
        </row>
        <row r="24">
          <cell r="E24">
            <v>107692.2</v>
          </cell>
          <cell r="I24">
            <v>117971.91</v>
          </cell>
        </row>
        <row r="25">
          <cell r="E25">
            <v>110629.26</v>
          </cell>
          <cell r="I25">
            <v>120174.705</v>
          </cell>
        </row>
        <row r="26">
          <cell r="E26">
            <v>111975.41250000001</v>
          </cell>
          <cell r="I26">
            <v>121276.10249999999</v>
          </cell>
        </row>
        <row r="27">
          <cell r="E27">
            <v>125069.80499999999</v>
          </cell>
          <cell r="I27">
            <v>129475.395</v>
          </cell>
        </row>
        <row r="30">
          <cell r="E30">
            <v>121521.9075</v>
          </cell>
          <cell r="I30">
            <v>138531.32999999999</v>
          </cell>
        </row>
        <row r="31">
          <cell r="E31">
            <v>121521.9075</v>
          </cell>
          <cell r="I31">
            <v>138531.32999999999</v>
          </cell>
        </row>
        <row r="32">
          <cell r="E32">
            <v>127517.355</v>
          </cell>
          <cell r="I32">
            <v>139510.35</v>
          </cell>
        </row>
        <row r="33">
          <cell r="E33">
            <v>129842.5275</v>
          </cell>
          <cell r="I33">
            <v>140366.99249999999</v>
          </cell>
        </row>
        <row r="34">
          <cell r="E34">
            <v>142325.0325</v>
          </cell>
          <cell r="I34">
            <v>154195.65</v>
          </cell>
        </row>
        <row r="35">
          <cell r="E35">
            <v>147220.13250000001</v>
          </cell>
          <cell r="I35">
            <v>157622.22</v>
          </cell>
        </row>
        <row r="36">
          <cell r="E36">
            <v>320384.29500000004</v>
          </cell>
          <cell r="I36">
            <v>333233.93250000005</v>
          </cell>
        </row>
        <row r="38">
          <cell r="E38">
            <v>158356.48500000002</v>
          </cell>
          <cell r="I38">
            <v>145996.35750000001</v>
          </cell>
        </row>
        <row r="39">
          <cell r="E39">
            <v>158356.48500000002</v>
          </cell>
          <cell r="I39">
            <v>145996.34700000001</v>
          </cell>
        </row>
        <row r="40">
          <cell r="E40">
            <v>158356.48500000002</v>
          </cell>
          <cell r="I40">
            <v>145996.35750000001</v>
          </cell>
        </row>
        <row r="41">
          <cell r="E41">
            <v>158356.48500000002</v>
          </cell>
          <cell r="I41">
            <v>145996.35750000001</v>
          </cell>
        </row>
        <row r="42">
          <cell r="E42">
            <v>164108.22749999998</v>
          </cell>
          <cell r="I42">
            <v>151916.67749999999</v>
          </cell>
        </row>
        <row r="43">
          <cell r="E43">
            <v>166555.77749999997</v>
          </cell>
          <cell r="I43">
            <v>154318.02749999997</v>
          </cell>
        </row>
        <row r="44">
          <cell r="E44">
            <v>178915.905</v>
          </cell>
          <cell r="I44">
            <v>166678.155</v>
          </cell>
        </row>
        <row r="45">
          <cell r="E45">
            <v>183933.38250000001</v>
          </cell>
          <cell r="I45">
            <v>171695.63250000001</v>
          </cell>
        </row>
        <row r="46">
          <cell r="E46">
            <v>356852.79</v>
          </cell>
          <cell r="I46">
            <v>344737.41749999998</v>
          </cell>
        </row>
        <row r="49">
          <cell r="E49">
            <v>55437.0075</v>
          </cell>
          <cell r="I49">
            <v>53234.212500000001</v>
          </cell>
        </row>
        <row r="50">
          <cell r="E50">
            <v>55437.0075</v>
          </cell>
          <cell r="I50">
            <v>53234.212500000001</v>
          </cell>
        </row>
        <row r="51">
          <cell r="E51">
            <v>61066.372499999998</v>
          </cell>
          <cell r="I51">
            <v>53723.722500000003</v>
          </cell>
        </row>
        <row r="52">
          <cell r="E52">
            <v>68041.89</v>
          </cell>
          <cell r="I52">
            <v>53723.722500000003</v>
          </cell>
        </row>
        <row r="53">
          <cell r="I53">
            <v>58618.822500000002</v>
          </cell>
        </row>
        <row r="59">
          <cell r="E59">
            <v>197027.77499999999</v>
          </cell>
          <cell r="I59">
            <v>184300.51500000001</v>
          </cell>
        </row>
        <row r="60">
          <cell r="E60">
            <v>197027.77499999999</v>
          </cell>
          <cell r="I60">
            <v>184300.51500000001</v>
          </cell>
        </row>
        <row r="61">
          <cell r="E61">
            <v>200209.59</v>
          </cell>
          <cell r="I61">
            <v>184912.4025</v>
          </cell>
        </row>
        <row r="62">
          <cell r="E62">
            <v>213548.73749999999</v>
          </cell>
          <cell r="I62">
            <v>198741.06</v>
          </cell>
        </row>
        <row r="63">
          <cell r="E63">
            <v>217709.57250000001</v>
          </cell>
          <cell r="I63">
            <v>202045.2525</v>
          </cell>
        </row>
        <row r="64">
          <cell r="E64">
            <v>386223.39</v>
          </cell>
          <cell r="I64">
            <v>362237.4</v>
          </cell>
        </row>
        <row r="66">
          <cell r="I66">
            <v>70611.817500000005</v>
          </cell>
        </row>
        <row r="67">
          <cell r="I67">
            <v>70611.817500000005</v>
          </cell>
        </row>
        <row r="68">
          <cell r="I68">
            <v>70611.817500000005</v>
          </cell>
        </row>
        <row r="69">
          <cell r="I69">
            <v>70611.817500000005</v>
          </cell>
        </row>
        <row r="70">
          <cell r="I70">
            <v>70734.194999999992</v>
          </cell>
        </row>
        <row r="71">
          <cell r="I71">
            <v>75017.407499999987</v>
          </cell>
        </row>
        <row r="74">
          <cell r="E74">
            <v>86031.382500000007</v>
          </cell>
          <cell r="I74">
            <v>88968.442500000005</v>
          </cell>
        </row>
        <row r="75">
          <cell r="E75">
            <v>86031.382500000007</v>
          </cell>
          <cell r="I75">
            <v>88968.442500000005</v>
          </cell>
        </row>
        <row r="76">
          <cell r="E76">
            <v>86031.382500000007</v>
          </cell>
          <cell r="I76">
            <v>88968.442500000005</v>
          </cell>
        </row>
        <row r="77">
          <cell r="E77">
            <v>86031.382500000007</v>
          </cell>
          <cell r="I77">
            <v>88968.442500000005</v>
          </cell>
        </row>
        <row r="78">
          <cell r="E78">
            <v>86031.382500000007</v>
          </cell>
          <cell r="I78">
            <v>91293.615000000005</v>
          </cell>
        </row>
        <row r="79">
          <cell r="I79">
            <v>94230.675000000003</v>
          </cell>
        </row>
      </sheetData>
      <sheetData sheetId="6"/>
      <sheetData sheetId="7"/>
      <sheetData sheetId="8"/>
      <sheetData sheetId="9"/>
      <sheetData sheetId="10">
        <row r="11">
          <cell r="C11">
            <v>398828.27250000002</v>
          </cell>
          <cell r="F11">
            <v>386835.27750000003</v>
          </cell>
        </row>
        <row r="12">
          <cell r="C12">
            <v>398828.27250000002</v>
          </cell>
          <cell r="F12">
            <v>386835.27750000003</v>
          </cell>
        </row>
        <row r="13">
          <cell r="C13">
            <v>398828.27250000002</v>
          </cell>
          <cell r="F13">
            <v>386835.27750000003</v>
          </cell>
        </row>
        <row r="14">
          <cell r="C14">
            <v>398828.27250000002</v>
          </cell>
          <cell r="F14">
            <v>386835.27750000003</v>
          </cell>
        </row>
        <row r="15">
          <cell r="C15">
            <v>398828.27250000002</v>
          </cell>
          <cell r="F15">
            <v>386835.27750000003</v>
          </cell>
        </row>
        <row r="16">
          <cell r="C16">
            <v>400538.40749999997</v>
          </cell>
          <cell r="F16">
            <v>386835.27750000003</v>
          </cell>
        </row>
        <row r="17">
          <cell r="C17">
            <v>430646.42249999999</v>
          </cell>
          <cell r="F17">
            <v>414125.46</v>
          </cell>
        </row>
        <row r="20">
          <cell r="C20">
            <v>420828.92249999999</v>
          </cell>
          <cell r="F20">
            <v>418367.82750000001</v>
          </cell>
        </row>
        <row r="23">
          <cell r="C23">
            <v>420828.92249999999</v>
          </cell>
          <cell r="F23">
            <v>418367.82750000001</v>
          </cell>
        </row>
        <row r="26">
          <cell r="C26">
            <v>420828.92249999999</v>
          </cell>
          <cell r="F26">
            <v>418367.82750000001</v>
          </cell>
        </row>
        <row r="29">
          <cell r="C29">
            <v>422036.42249999999</v>
          </cell>
          <cell r="F29">
            <v>410043.42749999999</v>
          </cell>
        </row>
        <row r="32">
          <cell r="C32">
            <v>438268.26750000002</v>
          </cell>
          <cell r="F32">
            <v>412135.02750000003</v>
          </cell>
        </row>
        <row r="35">
          <cell r="C35">
            <v>441174.66749999998</v>
          </cell>
          <cell r="F35">
            <v>427468.38750000001</v>
          </cell>
        </row>
        <row r="38">
          <cell r="C38">
            <v>487972</v>
          </cell>
          <cell r="F38">
            <v>471451</v>
          </cell>
        </row>
        <row r="43">
          <cell r="C43">
            <v>444475.08</v>
          </cell>
          <cell r="F43">
            <v>420856.22249999997</v>
          </cell>
        </row>
        <row r="44">
          <cell r="C44">
            <v>768041.19</v>
          </cell>
          <cell r="F44">
            <v>718478.30249999999</v>
          </cell>
        </row>
        <row r="47">
          <cell r="C47">
            <v>653307</v>
          </cell>
          <cell r="F47">
            <v>626688</v>
          </cell>
        </row>
        <row r="50">
          <cell r="C50">
            <v>986251</v>
          </cell>
          <cell r="F50">
            <v>936595</v>
          </cell>
        </row>
        <row r="55">
          <cell r="C55">
            <v>433478.27250000002</v>
          </cell>
          <cell r="F55">
            <v>421486.32750000001</v>
          </cell>
        </row>
        <row r="57">
          <cell r="C57">
            <v>433478.27250000002</v>
          </cell>
          <cell r="F57">
            <v>421486.32750000001</v>
          </cell>
        </row>
        <row r="59">
          <cell r="C59">
            <v>433478.27250000002</v>
          </cell>
          <cell r="F59">
            <v>421486.32750000001</v>
          </cell>
        </row>
        <row r="61">
          <cell r="C61">
            <v>433478.27250000002</v>
          </cell>
          <cell r="F61">
            <v>421486.32750000001</v>
          </cell>
        </row>
        <row r="63">
          <cell r="C63">
            <v>433478.27250000002</v>
          </cell>
          <cell r="F63">
            <v>421486.32750000001</v>
          </cell>
        </row>
        <row r="65">
          <cell r="C65">
            <v>437711.5575</v>
          </cell>
          <cell r="F65">
            <v>424006.32750000001</v>
          </cell>
        </row>
        <row r="67">
          <cell r="C67">
            <v>467816.42249999999</v>
          </cell>
          <cell r="F67">
            <v>451295.46</v>
          </cell>
        </row>
        <row r="71">
          <cell r="C71">
            <v>455465.27250000002</v>
          </cell>
          <cell r="F71">
            <v>443472.27750000003</v>
          </cell>
        </row>
        <row r="75">
          <cell r="C75">
            <v>455465.27250000002</v>
          </cell>
          <cell r="F75">
            <v>443472.27750000003</v>
          </cell>
        </row>
        <row r="79">
          <cell r="C79">
            <v>455465.27250000002</v>
          </cell>
          <cell r="F79">
            <v>443472.27750000003</v>
          </cell>
        </row>
        <row r="83">
          <cell r="C83">
            <v>458778.02250000002</v>
          </cell>
          <cell r="F83">
            <v>444693.42749999999</v>
          </cell>
        </row>
        <row r="87">
          <cell r="C87">
            <v>461684.42249999999</v>
          </cell>
          <cell r="F87">
            <v>446785.02750000003</v>
          </cell>
        </row>
        <row r="91">
          <cell r="C91">
            <v>482996.16749999998</v>
          </cell>
          <cell r="F91">
            <v>464638.38750000001</v>
          </cell>
        </row>
        <row r="95">
          <cell r="C95">
            <v>526018</v>
          </cell>
          <cell r="F95">
            <v>509497</v>
          </cell>
        </row>
        <row r="101">
          <cell r="C101">
            <v>502561.08</v>
          </cell>
          <cell r="F101">
            <v>478942.22249999997</v>
          </cell>
        </row>
        <row r="103">
          <cell r="C103">
            <v>826127.19</v>
          </cell>
          <cell r="F103">
            <v>776564.30249999999</v>
          </cell>
        </row>
        <row r="107">
          <cell r="C107">
            <v>713293</v>
          </cell>
          <cell r="F107">
            <v>689674</v>
          </cell>
        </row>
        <row r="111">
          <cell r="C111">
            <v>1045189.2</v>
          </cell>
          <cell r="F111">
            <v>1003628</v>
          </cell>
        </row>
        <row r="117">
          <cell r="C117">
            <v>403028.27250000002</v>
          </cell>
          <cell r="F117">
            <v>389986.32750000001</v>
          </cell>
        </row>
        <row r="119">
          <cell r="C119">
            <v>401978.27250000002</v>
          </cell>
          <cell r="F119">
            <v>389986.32750000001</v>
          </cell>
        </row>
        <row r="121">
          <cell r="C121">
            <v>401978.27250000002</v>
          </cell>
          <cell r="F121">
            <v>389986.32750000001</v>
          </cell>
        </row>
        <row r="123">
          <cell r="C123">
            <v>401978.27250000002</v>
          </cell>
          <cell r="F123">
            <v>389986.32750000001</v>
          </cell>
        </row>
        <row r="125">
          <cell r="C125">
            <v>401978.27250000002</v>
          </cell>
          <cell r="F125">
            <v>389986.32750000001</v>
          </cell>
        </row>
        <row r="127">
          <cell r="C127">
            <v>406211.5575</v>
          </cell>
          <cell r="F127">
            <v>392506.32750000001</v>
          </cell>
        </row>
        <row r="129">
          <cell r="C129">
            <v>436316.42249999999</v>
          </cell>
          <cell r="F129">
            <v>419795.46</v>
          </cell>
        </row>
        <row r="133">
          <cell r="C133">
            <v>423965.27250000002</v>
          </cell>
          <cell r="F133">
            <v>411972.27750000003</v>
          </cell>
        </row>
        <row r="137">
          <cell r="C137">
            <v>423965.27250000002</v>
          </cell>
          <cell r="F137">
            <v>411972.27750000003</v>
          </cell>
        </row>
        <row r="141">
          <cell r="C141">
            <v>423965.27250000002</v>
          </cell>
          <cell r="F141">
            <v>411972.27750000003</v>
          </cell>
        </row>
        <row r="145">
          <cell r="C145">
            <v>427278.02250000002</v>
          </cell>
          <cell r="F145">
            <v>413193.42749999999</v>
          </cell>
        </row>
        <row r="149">
          <cell r="C149">
            <v>437280</v>
          </cell>
          <cell r="F149">
            <v>415285.02750000003</v>
          </cell>
        </row>
        <row r="153">
          <cell r="C153">
            <v>451496.16749999998</v>
          </cell>
          <cell r="F153">
            <v>433138.38750000001</v>
          </cell>
        </row>
        <row r="157">
          <cell r="C157">
            <v>482558.42249999999</v>
          </cell>
          <cell r="F157">
            <v>466037.46</v>
          </cell>
        </row>
        <row r="163">
          <cell r="C163">
            <v>450775.08</v>
          </cell>
          <cell r="F163">
            <v>427156.22249999997</v>
          </cell>
        </row>
        <row r="165">
          <cell r="C165">
            <v>774341.19</v>
          </cell>
          <cell r="F165">
            <v>724778.30249999999</v>
          </cell>
        </row>
        <row r="169">
          <cell r="C169">
            <v>649506.19999999995</v>
          </cell>
          <cell r="F169">
            <v>646489</v>
          </cell>
        </row>
        <row r="173">
          <cell r="C173">
            <v>987403.24</v>
          </cell>
          <cell r="F173">
            <v>937842.45</v>
          </cell>
        </row>
        <row r="179">
          <cell r="C179">
            <v>428321.25</v>
          </cell>
          <cell r="F179">
            <v>407149.9425</v>
          </cell>
        </row>
        <row r="180">
          <cell r="C180">
            <v>428321.25</v>
          </cell>
          <cell r="F180">
            <v>407149.9425</v>
          </cell>
        </row>
        <row r="181">
          <cell r="C181">
            <v>428321.25</v>
          </cell>
          <cell r="F181">
            <v>407149.9425</v>
          </cell>
        </row>
        <row r="182">
          <cell r="C182">
            <v>428321.25</v>
          </cell>
          <cell r="F182">
            <v>407149.9425</v>
          </cell>
        </row>
        <row r="183">
          <cell r="C183">
            <v>428321.25</v>
          </cell>
          <cell r="F183">
            <v>407149.9425</v>
          </cell>
        </row>
        <row r="184">
          <cell r="C184">
            <v>429789.78</v>
          </cell>
          <cell r="F184">
            <v>408618.47249999997</v>
          </cell>
        </row>
        <row r="185">
          <cell r="C185">
            <v>460384.15500000003</v>
          </cell>
          <cell r="F185">
            <v>434807.25750000001</v>
          </cell>
        </row>
        <row r="188">
          <cell r="C188">
            <v>442815.92249999999</v>
          </cell>
          <cell r="F188">
            <v>440351.67749999999</v>
          </cell>
        </row>
        <row r="191">
          <cell r="C191">
            <v>442815.92249999999</v>
          </cell>
          <cell r="F191">
            <v>440351.67749999999</v>
          </cell>
        </row>
        <row r="194">
          <cell r="C194">
            <v>442815.92249999999</v>
          </cell>
          <cell r="F194">
            <v>440351.67749999999</v>
          </cell>
        </row>
        <row r="197">
          <cell r="C197">
            <v>442094.57250000001</v>
          </cell>
          <cell r="F197">
            <v>440351.67749999999</v>
          </cell>
        </row>
        <row r="200">
          <cell r="C200">
            <v>463568.01750000002</v>
          </cell>
          <cell r="F200">
            <v>440351.67749999999</v>
          </cell>
        </row>
        <row r="203">
          <cell r="C203">
            <v>481807.77750000003</v>
          </cell>
          <cell r="F203">
            <v>468101.4975</v>
          </cell>
        </row>
        <row r="206">
          <cell r="C206">
            <v>523298.42249999999</v>
          </cell>
          <cell r="F206">
            <v>506777.46</v>
          </cell>
        </row>
        <row r="211">
          <cell r="C211">
            <v>468828.20250000001</v>
          </cell>
          <cell r="F211">
            <v>441782.77500000002</v>
          </cell>
        </row>
        <row r="212">
          <cell r="C212">
            <v>785663.55</v>
          </cell>
          <cell r="F212">
            <v>755681.0625</v>
          </cell>
        </row>
        <row r="215">
          <cell r="C215">
            <v>667560</v>
          </cell>
          <cell r="F215">
            <v>640514</v>
          </cell>
        </row>
        <row r="218">
          <cell r="C218">
            <v>993223.6</v>
          </cell>
          <cell r="F218">
            <v>963241.6</v>
          </cell>
        </row>
        <row r="223">
          <cell r="C223">
            <v>462971.25</v>
          </cell>
        </row>
        <row r="225">
          <cell r="C225">
            <v>462971.25</v>
          </cell>
        </row>
        <row r="227">
          <cell r="C227">
            <v>462971.25</v>
          </cell>
        </row>
        <row r="229">
          <cell r="C229">
            <v>462971.25</v>
          </cell>
        </row>
        <row r="231">
          <cell r="C231">
            <v>462971.25</v>
          </cell>
        </row>
        <row r="233">
          <cell r="C233">
            <v>466959.78</v>
          </cell>
        </row>
        <row r="235">
          <cell r="C235">
            <v>497554.15500000003</v>
          </cell>
        </row>
        <row r="239">
          <cell r="C239">
            <v>484958.25</v>
          </cell>
          <cell r="F239">
            <v>463786.9425</v>
          </cell>
        </row>
        <row r="243">
          <cell r="C243">
            <v>484958.25</v>
          </cell>
          <cell r="F243">
            <v>463786.9425</v>
          </cell>
        </row>
        <row r="247">
          <cell r="C247">
            <v>484958.25</v>
          </cell>
          <cell r="F247">
            <v>463786.9425</v>
          </cell>
        </row>
        <row r="251">
          <cell r="C251">
            <v>486179.4</v>
          </cell>
          <cell r="F251">
            <v>465008.09250000003</v>
          </cell>
        </row>
        <row r="255">
          <cell r="C255">
            <v>488271</v>
          </cell>
          <cell r="F255">
            <v>467099.6925</v>
          </cell>
        </row>
        <row r="259">
          <cell r="C259">
            <v>507592.89</v>
          </cell>
          <cell r="F259">
            <v>486421.58250000002</v>
          </cell>
        </row>
        <row r="263">
          <cell r="C263">
            <v>543880.15500000003</v>
          </cell>
          <cell r="F263">
            <v>518219.25750000001</v>
          </cell>
        </row>
        <row r="269">
          <cell r="C269">
            <v>526914.20250000001</v>
          </cell>
          <cell r="F269">
            <v>499868.77500000002</v>
          </cell>
        </row>
        <row r="271">
          <cell r="F271">
            <v>813767.0625</v>
          </cell>
        </row>
        <row r="275">
          <cell r="C275">
            <v>694474.25249999994</v>
          </cell>
          <cell r="F275">
            <v>658600.63499999989</v>
          </cell>
        </row>
        <row r="279">
          <cell r="C279">
            <v>1010259.6</v>
          </cell>
          <cell r="F279">
            <v>981327.11250000005</v>
          </cell>
        </row>
      </sheetData>
      <sheetData sheetId="1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zpt@nt-rt.ru"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770"/>
  <sheetViews>
    <sheetView workbookViewId="0">
      <selection sqref="A1:IV65536"/>
    </sheetView>
  </sheetViews>
  <sheetFormatPr defaultColWidth="0" defaultRowHeight="12.75" customHeight="1" x14ac:dyDescent="0.3"/>
  <cols>
    <col min="1" max="1" width="19.6640625" style="11" customWidth="1"/>
    <col min="2" max="2" width="21.88671875" style="11" customWidth="1"/>
    <col min="3" max="3" width="15.5546875" style="11" bestFit="1" customWidth="1"/>
    <col min="4" max="4" width="15.88671875" style="11" customWidth="1"/>
    <col min="5" max="5" width="14.6640625" style="11" customWidth="1"/>
    <col min="6" max="7" width="9.109375" style="11" customWidth="1"/>
    <col min="8" max="8" width="16" style="11" customWidth="1"/>
    <col min="9" max="10" width="9.109375" style="11" hidden="1" customWidth="1"/>
    <col min="11" max="11" width="13.5546875" style="11" hidden="1" customWidth="1"/>
    <col min="12" max="14" width="9.109375" style="11" hidden="1" customWidth="1"/>
    <col min="15" max="15" width="12.44140625" style="11" hidden="1" customWidth="1"/>
    <col min="16" max="17" width="0" style="11" hidden="1" customWidth="1"/>
    <col min="18" max="16384" width="9.109375" style="11" hidden="1"/>
  </cols>
  <sheetData>
    <row r="1" spans="1:14" ht="15" customHeight="1" x14ac:dyDescent="0.3">
      <c r="A1" s="244" t="str">
        <f>IF(F1="тд УЗТТ","Торговый дом УРАЛЬСКИЙ ЗАВОД ТРАНСФОРМАТОРНЫХ ТЕХНОЛОГИЙ",IF(F1="ГС"," ООО Г р а н д С н а б ",IF(F1="ВО","ВЫСОКОВОЛЬТНОЕ ОБОРУДОВАНИЕ",IF(F1="УМ","УРАЛМОНТАЖ"," "))))</f>
        <v>Торговый дом УРАЛЬСКИЙ ЗАВОД ТРАНСФОРМАТОРНЫХ ТЕХНОЛОГИЙ</v>
      </c>
      <c r="B1" s="244"/>
      <c r="C1" s="244"/>
      <c r="D1" s="244"/>
      <c r="E1" s="245"/>
      <c r="F1" s="276" t="s">
        <v>633</v>
      </c>
      <c r="G1" s="277"/>
      <c r="H1" s="274" t="s">
        <v>197</v>
      </c>
    </row>
    <row r="2" spans="1:14" ht="12.75" customHeight="1" thickBot="1" x14ac:dyDescent="0.35">
      <c r="A2" s="246"/>
      <c r="B2" s="246"/>
      <c r="C2" s="246"/>
      <c r="D2" s="246"/>
      <c r="E2" s="247"/>
      <c r="F2" s="278"/>
      <c r="G2" s="279"/>
      <c r="H2" s="274"/>
    </row>
    <row r="3" spans="1:14" ht="15" customHeight="1" thickTop="1" x14ac:dyDescent="0.3">
      <c r="A3" s="133" t="s">
        <v>632</v>
      </c>
      <c r="B3" s="134"/>
      <c r="C3" s="10"/>
      <c r="D3" s="10"/>
      <c r="E3" s="259" t="s">
        <v>204</v>
      </c>
      <c r="F3" s="260"/>
      <c r="G3" s="260"/>
      <c r="H3" s="274"/>
    </row>
    <row r="4" spans="1:14" ht="16.5" customHeight="1" thickBot="1" x14ac:dyDescent="0.35">
      <c r="A4" s="134" t="s">
        <v>43</v>
      </c>
      <c r="B4" s="10"/>
      <c r="C4" s="12" t="s">
        <v>38</v>
      </c>
      <c r="D4" s="95"/>
      <c r="E4" s="259"/>
      <c r="F4" s="259"/>
      <c r="G4" s="259"/>
      <c r="H4" s="275"/>
    </row>
    <row r="5" spans="1:14" ht="27" customHeight="1" thickBot="1" x14ac:dyDescent="0.35">
      <c r="A5" s="50" t="s">
        <v>35</v>
      </c>
      <c r="B5" s="94"/>
      <c r="C5" s="13" t="s">
        <v>39</v>
      </c>
      <c r="D5" s="101"/>
      <c r="E5" s="102"/>
      <c r="F5" s="136"/>
      <c r="G5" s="103"/>
      <c r="H5" s="53" t="s">
        <v>199</v>
      </c>
      <c r="I5" s="14"/>
      <c r="J5" s="14"/>
      <c r="K5" s="14"/>
      <c r="L5" s="14"/>
      <c r="M5" s="14"/>
      <c r="N5" s="14"/>
    </row>
    <row r="6" spans="1:14" ht="17.100000000000001" customHeight="1" thickBot="1" x14ac:dyDescent="0.35">
      <c r="A6" s="50" t="s">
        <v>37</v>
      </c>
      <c r="B6" s="101"/>
      <c r="C6" s="49"/>
      <c r="D6" s="265" t="s">
        <v>203</v>
      </c>
      <c r="E6" s="266"/>
      <c r="F6" s="10"/>
      <c r="G6" s="10" t="s">
        <v>54</v>
      </c>
      <c r="H6" s="15">
        <f>VLOOKUP($B$7,$A$74:$K$1523,5,FALSE)*G7</f>
        <v>75017.407499999987</v>
      </c>
      <c r="J6" s="16"/>
      <c r="K6" s="16"/>
      <c r="L6" s="16"/>
      <c r="M6" s="16"/>
      <c r="N6" s="16"/>
    </row>
    <row r="7" spans="1:14" ht="20.100000000000001" customHeight="1" thickBot="1" x14ac:dyDescent="0.35">
      <c r="A7" s="51" t="s">
        <v>36</v>
      </c>
      <c r="B7" s="285" t="s">
        <v>171</v>
      </c>
      <c r="C7" s="286"/>
      <c r="D7" s="64" t="s">
        <v>206</v>
      </c>
      <c r="E7" s="65"/>
      <c r="F7" s="62" t="s">
        <v>42</v>
      </c>
      <c r="G7" s="68">
        <v>1</v>
      </c>
      <c r="H7" s="48" t="s">
        <v>125</v>
      </c>
    </row>
    <row r="8" spans="1:14" ht="24.9" customHeight="1" thickBot="1" x14ac:dyDescent="0.35">
      <c r="A8" s="287" t="s">
        <v>106</v>
      </c>
      <c r="B8" s="288"/>
      <c r="C8" s="280" t="s">
        <v>198</v>
      </c>
      <c r="D8" s="281"/>
      <c r="E8" s="282" t="s">
        <v>40</v>
      </c>
      <c r="F8" s="283"/>
      <c r="G8" s="284"/>
      <c r="H8" s="52">
        <v>7</v>
      </c>
    </row>
    <row r="9" spans="1:14" ht="12.6" customHeight="1" x14ac:dyDescent="0.3">
      <c r="A9" s="248" t="s">
        <v>30</v>
      </c>
      <c r="B9" s="18" t="s">
        <v>17</v>
      </c>
      <c r="C9" s="8" t="str">
        <f t="shared" ref="C9:C15" si="0">IF(K9="ДА",K9," ")</f>
        <v>ДА</v>
      </c>
      <c r="D9" s="91"/>
      <c r="E9" s="141"/>
      <c r="F9" s="20"/>
      <c r="G9" s="20"/>
      <c r="H9" s="17" t="s">
        <v>126</v>
      </c>
      <c r="K9" s="8" t="str">
        <f>VLOOKUP($B$7,$A$74:$K$1523,6,FALSE)</f>
        <v>ДА</v>
      </c>
    </row>
    <row r="10" spans="1:14" ht="12.6" customHeight="1" thickBot="1" x14ac:dyDescent="0.35">
      <c r="A10" s="249"/>
      <c r="B10" s="18" t="s">
        <v>18</v>
      </c>
      <c r="C10" s="8" t="str">
        <f t="shared" si="0"/>
        <v xml:space="preserve"> </v>
      </c>
      <c r="D10" s="91"/>
      <c r="E10" s="84"/>
      <c r="F10" s="20"/>
      <c r="G10" s="20"/>
      <c r="H10" s="132">
        <f>H6*(1+H8/100)</f>
        <v>80268.62602499999</v>
      </c>
      <c r="K10" s="8">
        <f>VLOOKUP($B$7,$A$74:$K$1523,7,FALSE)</f>
        <v>0</v>
      </c>
    </row>
    <row r="11" spans="1:14" ht="12.6" customHeight="1" x14ac:dyDescent="0.3">
      <c r="A11" s="249"/>
      <c r="B11" s="18" t="s">
        <v>31</v>
      </c>
      <c r="C11" s="8" t="str">
        <f t="shared" si="0"/>
        <v xml:space="preserve"> </v>
      </c>
      <c r="D11" s="91"/>
      <c r="E11" s="84"/>
      <c r="F11" s="20"/>
      <c r="G11" s="20"/>
      <c r="H11" s="21"/>
      <c r="K11" s="8">
        <f>VLOOKUP($B$7,$A$74:$K$1523,9,FALSE)</f>
        <v>0</v>
      </c>
    </row>
    <row r="12" spans="1:14" ht="12.6" customHeight="1" x14ac:dyDescent="0.3">
      <c r="A12" s="249"/>
      <c r="B12" s="18" t="s">
        <v>32</v>
      </c>
      <c r="C12" s="8" t="str">
        <f t="shared" si="0"/>
        <v xml:space="preserve"> </v>
      </c>
      <c r="D12" s="91"/>
      <c r="E12" s="84"/>
      <c r="F12" s="20"/>
      <c r="G12" s="20"/>
      <c r="H12" s="21"/>
      <c r="K12" s="8">
        <f>VLOOKUP($B$7,$A$74:$K$1523,10,FALSE)</f>
        <v>0</v>
      </c>
    </row>
    <row r="13" spans="1:14" ht="12.6" customHeight="1" x14ac:dyDescent="0.3">
      <c r="A13" s="249"/>
      <c r="B13" s="18" t="s">
        <v>33</v>
      </c>
      <c r="C13" s="8" t="str">
        <f t="shared" si="0"/>
        <v>ДА</v>
      </c>
      <c r="D13" s="91"/>
      <c r="E13" s="84"/>
      <c r="F13" s="20"/>
      <c r="G13" s="20"/>
      <c r="H13" s="21"/>
      <c r="I13" s="9"/>
      <c r="K13" s="8" t="str">
        <f>VLOOKUP($B$7,$A$74:$P$1523,11,FALSE)</f>
        <v>ДА</v>
      </c>
    </row>
    <row r="14" spans="1:14" ht="12.6" customHeight="1" x14ac:dyDescent="0.3">
      <c r="A14" s="249"/>
      <c r="B14" s="18" t="s">
        <v>184</v>
      </c>
      <c r="C14" s="8" t="str">
        <f t="shared" si="0"/>
        <v xml:space="preserve"> </v>
      </c>
      <c r="D14" s="91"/>
      <c r="E14" s="84"/>
      <c r="F14" s="20"/>
      <c r="G14" s="20"/>
      <c r="H14" s="21"/>
      <c r="I14" s="9"/>
      <c r="K14" s="8">
        <f>VLOOKUP($B$7,$A$74:$P$1523,13,FALSE)</f>
        <v>0</v>
      </c>
    </row>
    <row r="15" spans="1:14" ht="12.6" customHeight="1" x14ac:dyDescent="0.3">
      <c r="A15" s="249"/>
      <c r="B15" s="18" t="s">
        <v>34</v>
      </c>
      <c r="C15" s="71" t="str">
        <f t="shared" si="0"/>
        <v xml:space="preserve"> </v>
      </c>
      <c r="D15" s="92"/>
      <c r="E15" s="86"/>
      <c r="F15" s="33"/>
      <c r="G15" s="33"/>
      <c r="H15" s="21"/>
      <c r="I15" s="9"/>
      <c r="K15" s="8">
        <f>VLOOKUP($B$7,$A$74:$P$1523,12,FALSE)</f>
        <v>0</v>
      </c>
    </row>
    <row r="16" spans="1:14" ht="12.6" customHeight="1" thickBot="1" x14ac:dyDescent="0.35">
      <c r="A16" s="249"/>
      <c r="B16" s="70" t="s">
        <v>209</v>
      </c>
      <c r="C16" s="137" t="s">
        <v>635</v>
      </c>
      <c r="D16" s="73"/>
      <c r="E16" s="93"/>
      <c r="F16" s="69"/>
      <c r="G16" s="69"/>
      <c r="H16" s="30"/>
      <c r="I16" s="9"/>
      <c r="K16" s="8"/>
    </row>
    <row r="17" spans="1:14" ht="12.6" customHeight="1" thickBot="1" x14ac:dyDescent="0.35">
      <c r="A17" s="249"/>
      <c r="B17" s="22" t="s">
        <v>19</v>
      </c>
      <c r="C17" s="72" t="str">
        <f>IF(K17="ДА",K17," ")</f>
        <v xml:space="preserve"> </v>
      </c>
      <c r="D17" s="263" t="s">
        <v>205</v>
      </c>
      <c r="E17" s="264"/>
      <c r="F17" s="67"/>
      <c r="G17" s="68"/>
      <c r="H17" s="30"/>
      <c r="I17" s="23"/>
      <c r="K17" s="8">
        <f>VLOOKUP($B$7,$A$74:$K$1523,8,FALSE)</f>
        <v>0</v>
      </c>
    </row>
    <row r="18" spans="1:14" ht="12.6" customHeight="1" x14ac:dyDescent="0.3">
      <c r="A18" s="251" t="s">
        <v>47</v>
      </c>
      <c r="B18" s="251"/>
      <c r="C18" s="24">
        <f>VLOOKUP($B$7,$A$74:$E$1523,2,FALSE)</f>
        <v>250</v>
      </c>
      <c r="D18" s="63"/>
      <c r="E18" s="87"/>
      <c r="F18" s="83"/>
      <c r="G18" s="83"/>
      <c r="H18" s="21"/>
      <c r="I18" s="23"/>
    </row>
    <row r="19" spans="1:14" ht="12.6" customHeight="1" x14ac:dyDescent="0.3">
      <c r="A19" s="25" t="s">
        <v>0</v>
      </c>
      <c r="B19" s="104" t="s">
        <v>215</v>
      </c>
      <c r="C19" s="59" t="s">
        <v>51</v>
      </c>
      <c r="D19" s="19"/>
      <c r="E19" s="88"/>
      <c r="F19" s="84"/>
      <c r="G19" s="84"/>
      <c r="H19" s="21"/>
    </row>
    <row r="20" spans="1:14" ht="12.6" customHeight="1" x14ac:dyDescent="0.3">
      <c r="A20" s="26" t="s">
        <v>1</v>
      </c>
      <c r="B20" s="105" t="s">
        <v>216</v>
      </c>
      <c r="C20" s="59"/>
      <c r="D20" s="19"/>
      <c r="E20" s="88"/>
      <c r="F20" s="84"/>
      <c r="G20" s="84"/>
      <c r="H20" s="21"/>
    </row>
    <row r="21" spans="1:14" ht="12.6" customHeight="1" x14ac:dyDescent="0.3">
      <c r="A21" s="27" t="s">
        <v>2</v>
      </c>
      <c r="B21" s="104" t="s">
        <v>215</v>
      </c>
      <c r="C21" s="59"/>
      <c r="D21" s="19"/>
      <c r="E21" s="88"/>
      <c r="F21" s="84"/>
      <c r="G21" s="84"/>
      <c r="H21" s="21"/>
    </row>
    <row r="22" spans="1:14" ht="12.6" customHeight="1" x14ac:dyDescent="0.3">
      <c r="A22" s="26" t="s">
        <v>3</v>
      </c>
      <c r="B22" s="105" t="s">
        <v>216</v>
      </c>
      <c r="C22" s="59" t="s">
        <v>51</v>
      </c>
      <c r="D22" s="19"/>
      <c r="E22" s="88"/>
      <c r="F22" s="84"/>
      <c r="G22" s="84"/>
      <c r="H22" s="21"/>
    </row>
    <row r="23" spans="1:14" ht="12.6" customHeight="1" x14ac:dyDescent="0.3">
      <c r="A23" s="28" t="s">
        <v>20</v>
      </c>
      <c r="B23" s="1" t="s">
        <v>21</v>
      </c>
      <c r="C23" s="8">
        <f>VLOOKUP($B$7,$A$74:$E$1523,3,FALSE)</f>
        <v>6</v>
      </c>
      <c r="D23" s="19"/>
      <c r="E23" s="88"/>
      <c r="F23" s="84"/>
      <c r="G23" s="84"/>
      <c r="H23" s="21"/>
    </row>
    <row r="24" spans="1:14" ht="12.6" customHeight="1" x14ac:dyDescent="0.3">
      <c r="A24" s="3" t="s">
        <v>22</v>
      </c>
      <c r="B24" s="2"/>
      <c r="C24" s="59"/>
      <c r="D24" s="19"/>
      <c r="E24" s="88"/>
      <c r="F24" s="84"/>
      <c r="G24" s="84"/>
      <c r="H24" s="21"/>
    </row>
    <row r="25" spans="1:14" ht="12.6" customHeight="1" x14ac:dyDescent="0.3">
      <c r="A25" s="252" t="s">
        <v>4</v>
      </c>
      <c r="B25" s="18" t="s">
        <v>53</v>
      </c>
      <c r="C25" s="59" t="s">
        <v>51</v>
      </c>
      <c r="D25" s="19"/>
      <c r="E25" s="88"/>
      <c r="F25" s="84"/>
      <c r="G25" s="84"/>
      <c r="H25" s="21"/>
    </row>
    <row r="26" spans="1:14" ht="12.6" customHeight="1" x14ac:dyDescent="0.3">
      <c r="A26" s="253"/>
      <c r="B26" s="29" t="s">
        <v>5</v>
      </c>
      <c r="C26" s="59"/>
      <c r="D26" s="19"/>
      <c r="E26" s="108"/>
      <c r="F26" s="84"/>
      <c r="G26" s="84"/>
      <c r="H26" s="21"/>
    </row>
    <row r="27" spans="1:14" ht="12.6" customHeight="1" x14ac:dyDescent="0.3">
      <c r="A27" s="252" t="s">
        <v>23</v>
      </c>
      <c r="B27" s="18" t="s">
        <v>6</v>
      </c>
      <c r="C27" s="138"/>
      <c r="D27" s="19"/>
      <c r="E27" s="88"/>
      <c r="F27" s="84"/>
      <c r="G27" s="84"/>
      <c r="H27" s="21"/>
    </row>
    <row r="28" spans="1:14" ht="12.6" customHeight="1" thickBot="1" x14ac:dyDescent="0.35">
      <c r="A28" s="261"/>
      <c r="B28" s="18" t="s">
        <v>7</v>
      </c>
      <c r="C28" s="138"/>
      <c r="D28" s="109"/>
      <c r="E28" s="147"/>
      <c r="F28" s="86"/>
      <c r="G28" s="86"/>
      <c r="H28" s="21"/>
      <c r="I28" s="30"/>
    </row>
    <row r="29" spans="1:14" ht="12.6" customHeight="1" x14ac:dyDescent="0.3">
      <c r="A29" s="261"/>
      <c r="B29" s="114" t="s">
        <v>642</v>
      </c>
      <c r="C29" s="59"/>
      <c r="D29" s="20"/>
      <c r="E29" s="149"/>
      <c r="F29" s="150"/>
      <c r="G29" s="151"/>
      <c r="H29" s="155" t="s">
        <v>644</v>
      </c>
      <c r="I29" s="30"/>
    </row>
    <row r="30" spans="1:14" ht="12.6" customHeight="1" thickBot="1" x14ac:dyDescent="0.35">
      <c r="A30" s="253"/>
      <c r="B30" s="114" t="s">
        <v>643</v>
      </c>
      <c r="C30" s="138"/>
      <c r="D30" s="146"/>
      <c r="E30" s="152"/>
      <c r="F30" s="153"/>
      <c r="G30" s="154"/>
      <c r="H30" s="30"/>
      <c r="I30" s="30"/>
      <c r="J30" s="30"/>
      <c r="K30" s="30"/>
      <c r="L30" s="142"/>
      <c r="M30" s="30"/>
      <c r="N30" s="30"/>
    </row>
    <row r="31" spans="1:14" ht="12.6" customHeight="1" x14ac:dyDescent="0.3">
      <c r="A31" s="31"/>
      <c r="B31" s="31" t="s">
        <v>8</v>
      </c>
      <c r="C31" s="270" t="s">
        <v>645</v>
      </c>
      <c r="D31" s="271"/>
      <c r="E31" s="272" t="s">
        <v>646</v>
      </c>
      <c r="F31" s="273"/>
      <c r="G31" s="148"/>
      <c r="H31" s="21"/>
      <c r="I31" s="7"/>
      <c r="J31" s="143"/>
      <c r="K31" s="144"/>
      <c r="L31" s="145"/>
      <c r="M31" s="145"/>
      <c r="N31" s="143"/>
    </row>
    <row r="32" spans="1:14" ht="12.6" customHeight="1" x14ac:dyDescent="0.3">
      <c r="A32" s="3" t="s">
        <v>24</v>
      </c>
      <c r="B32" s="2"/>
      <c r="C32" s="59"/>
      <c r="D32" s="19"/>
      <c r="E32" s="89"/>
      <c r="F32" s="88"/>
      <c r="G32" s="84"/>
      <c r="H32" s="21"/>
    </row>
    <row r="33" spans="1:8" ht="12.6" customHeight="1" x14ac:dyDescent="0.3">
      <c r="A33" s="252" t="s">
        <v>9</v>
      </c>
      <c r="B33" s="32" t="s">
        <v>29</v>
      </c>
      <c r="C33" s="59"/>
      <c r="D33" s="109"/>
      <c r="E33" s="110"/>
      <c r="F33" s="88"/>
      <c r="G33" s="84"/>
      <c r="H33" s="21"/>
    </row>
    <row r="34" spans="1:8" ht="12.75" customHeight="1" x14ac:dyDescent="0.3">
      <c r="A34" s="261"/>
      <c r="B34" s="32" t="s">
        <v>10</v>
      </c>
      <c r="C34" s="59" t="s">
        <v>51</v>
      </c>
      <c r="D34" s="19"/>
      <c r="E34" s="89"/>
      <c r="F34" s="88"/>
      <c r="G34" s="84"/>
      <c r="H34" s="21"/>
    </row>
    <row r="35" spans="1:8" ht="12.75" customHeight="1" x14ac:dyDescent="0.3">
      <c r="A35" s="261"/>
      <c r="B35" s="32" t="s">
        <v>25</v>
      </c>
      <c r="C35" s="59"/>
      <c r="D35" s="19"/>
      <c r="E35" s="89"/>
      <c r="F35" s="88"/>
      <c r="G35" s="84"/>
      <c r="H35" s="21"/>
    </row>
    <row r="36" spans="1:8" ht="12.75" customHeight="1" x14ac:dyDescent="0.3">
      <c r="A36" s="253"/>
      <c r="B36" s="18" t="s">
        <v>26</v>
      </c>
      <c r="C36" s="59"/>
      <c r="D36" s="19"/>
      <c r="E36" s="89"/>
      <c r="F36" s="88"/>
      <c r="G36" s="84"/>
      <c r="H36" s="21"/>
    </row>
    <row r="37" spans="1:8" ht="12.75" customHeight="1" x14ac:dyDescent="0.3">
      <c r="A37" s="252" t="s">
        <v>201</v>
      </c>
      <c r="B37" s="57" t="s">
        <v>29</v>
      </c>
      <c r="C37" s="59"/>
      <c r="D37" s="19"/>
      <c r="E37" s="110"/>
      <c r="F37" s="107"/>
      <c r="G37" s="84"/>
      <c r="H37" s="21"/>
    </row>
    <row r="38" spans="1:8" ht="12.75" customHeight="1" x14ac:dyDescent="0.3">
      <c r="A38" s="253"/>
      <c r="B38" s="60" t="s">
        <v>202</v>
      </c>
      <c r="C38" s="59"/>
      <c r="D38" s="19"/>
      <c r="E38" s="110"/>
      <c r="F38" s="88"/>
      <c r="G38" s="84"/>
      <c r="H38" s="21"/>
    </row>
    <row r="39" spans="1:8" ht="12.75" customHeight="1" x14ac:dyDescent="0.3">
      <c r="A39" s="252" t="s">
        <v>4</v>
      </c>
      <c r="B39" s="18" t="s">
        <v>5</v>
      </c>
      <c r="C39" s="59" t="s">
        <v>51</v>
      </c>
      <c r="D39" s="19"/>
      <c r="E39" s="110"/>
      <c r="F39" s="88"/>
      <c r="G39" s="84"/>
      <c r="H39" s="21"/>
    </row>
    <row r="40" spans="1:8" ht="12.75" customHeight="1" x14ac:dyDescent="0.3">
      <c r="A40" s="253"/>
      <c r="B40" s="18" t="s">
        <v>27</v>
      </c>
      <c r="C40" s="59"/>
      <c r="D40" s="19"/>
      <c r="E40" s="89"/>
      <c r="F40" s="88"/>
      <c r="G40" s="84"/>
      <c r="H40" s="21"/>
    </row>
    <row r="41" spans="1:8" ht="17.100000000000001" customHeight="1" x14ac:dyDescent="0.3">
      <c r="A41" s="254" t="s">
        <v>28</v>
      </c>
      <c r="B41" s="18" t="s">
        <v>11</v>
      </c>
      <c r="C41" s="59" t="s">
        <v>51</v>
      </c>
      <c r="D41" s="59"/>
      <c r="E41" s="139"/>
      <c r="F41" s="88"/>
      <c r="G41" s="84"/>
      <c r="H41" s="21"/>
    </row>
    <row r="42" spans="1:8" ht="12.6" customHeight="1" x14ac:dyDescent="0.3">
      <c r="A42" s="255"/>
      <c r="B42" s="22" t="s">
        <v>12</v>
      </c>
      <c r="C42" s="59"/>
      <c r="D42" s="59"/>
      <c r="E42" s="89"/>
      <c r="F42" s="88"/>
      <c r="G42" s="84"/>
      <c r="H42" s="21"/>
    </row>
    <row r="43" spans="1:8" ht="12.75" customHeight="1" x14ac:dyDescent="0.3">
      <c r="A43" s="248" t="s">
        <v>13</v>
      </c>
      <c r="B43" s="18" t="s">
        <v>50</v>
      </c>
      <c r="C43" s="59" t="s">
        <v>51</v>
      </c>
      <c r="D43" s="4"/>
      <c r="E43" s="96"/>
      <c r="F43" s="88"/>
      <c r="G43" s="84"/>
      <c r="H43" s="21"/>
    </row>
    <row r="44" spans="1:8" ht="12.75" customHeight="1" x14ac:dyDescent="0.3">
      <c r="A44" s="250"/>
      <c r="B44" s="22" t="s">
        <v>14</v>
      </c>
      <c r="C44" s="59"/>
      <c r="D44" s="6"/>
      <c r="E44" s="96"/>
      <c r="F44" s="88"/>
      <c r="G44" s="84"/>
      <c r="H44" s="21"/>
    </row>
    <row r="45" spans="1:8" ht="12.75" customHeight="1" x14ac:dyDescent="0.3">
      <c r="A45" s="29" t="s">
        <v>15</v>
      </c>
      <c r="B45" s="4"/>
      <c r="C45" s="59" t="s">
        <v>51</v>
      </c>
      <c r="D45" s="80"/>
      <c r="E45" s="256"/>
      <c r="F45" s="257"/>
      <c r="G45" s="258"/>
      <c r="H45" s="21"/>
    </row>
    <row r="46" spans="1:8" ht="12.75" customHeight="1" x14ac:dyDescent="0.3">
      <c r="A46" s="252" t="s">
        <v>16</v>
      </c>
      <c r="B46" s="79" t="s">
        <v>29</v>
      </c>
      <c r="C46" s="54" t="s">
        <v>51</v>
      </c>
      <c r="D46" s="55"/>
      <c r="E46" s="110"/>
      <c r="F46" s="84"/>
      <c r="G46" s="84"/>
      <c r="H46" s="21"/>
    </row>
    <row r="47" spans="1:8" ht="12.75" customHeight="1" x14ac:dyDescent="0.3">
      <c r="A47" s="261"/>
      <c r="B47" s="32" t="s">
        <v>48</v>
      </c>
      <c r="C47" s="111"/>
      <c r="D47" s="109"/>
      <c r="E47" s="85"/>
      <c r="F47" s="86"/>
      <c r="G47" s="86"/>
      <c r="H47" s="21"/>
    </row>
    <row r="48" spans="1:8" ht="13.8" x14ac:dyDescent="0.3">
      <c r="A48" s="261"/>
      <c r="B48" s="289" t="s">
        <v>108</v>
      </c>
      <c r="C48" s="290"/>
      <c r="D48" s="291" t="s">
        <v>109</v>
      </c>
      <c r="E48" s="291"/>
      <c r="F48" s="33"/>
      <c r="G48" s="33"/>
      <c r="H48" s="21"/>
    </row>
    <row r="49" spans="1:13" ht="15" customHeight="1" x14ac:dyDescent="0.3">
      <c r="A49" s="248" t="s">
        <v>208</v>
      </c>
      <c r="B49" s="58" t="str">
        <f>IF(C49&gt;0,"Линия 1"," ")</f>
        <v>Линия 1</v>
      </c>
      <c r="C49" s="4">
        <v>100</v>
      </c>
      <c r="D49" s="34" t="str">
        <f>IF(E49&gt;0,"Линия 1"," ")</f>
        <v xml:space="preserve"> </v>
      </c>
      <c r="E49" s="4"/>
      <c r="F49" s="35"/>
      <c r="G49" s="36"/>
      <c r="H49" s="30"/>
    </row>
    <row r="50" spans="1:13" ht="15" customHeight="1" x14ac:dyDescent="0.3">
      <c r="A50" s="249"/>
      <c r="B50" s="58" t="str">
        <f>IF(C50&gt;0,"Линия 2"," ")</f>
        <v>Линия 2</v>
      </c>
      <c r="C50" s="4">
        <v>100</v>
      </c>
      <c r="D50" s="34" t="str">
        <f>IF(E50&gt;0,"Линия 2"," ")</f>
        <v xml:space="preserve"> </v>
      </c>
      <c r="E50" s="4"/>
      <c r="F50" s="35"/>
      <c r="G50" s="36"/>
      <c r="H50" s="30"/>
    </row>
    <row r="51" spans="1:13" ht="15" customHeight="1" x14ac:dyDescent="0.3">
      <c r="A51" s="249"/>
      <c r="B51" s="58" t="str">
        <f>IF(C51&gt;0,"Линия 3"," ")</f>
        <v>Линия 3</v>
      </c>
      <c r="C51" s="4">
        <v>100</v>
      </c>
      <c r="D51" s="34" t="str">
        <f>IF(E51&gt;0,"Линия 3"," ")</f>
        <v xml:space="preserve"> </v>
      </c>
      <c r="E51" s="4"/>
      <c r="F51" s="35"/>
      <c r="G51" s="36"/>
      <c r="H51" s="30"/>
    </row>
    <row r="52" spans="1:13" ht="15" customHeight="1" x14ac:dyDescent="0.3">
      <c r="A52" s="249"/>
      <c r="B52" s="58" t="str">
        <f>IF(C52&gt;0,"Линия 4"," ")</f>
        <v>Линия 4</v>
      </c>
      <c r="C52" s="4">
        <v>100</v>
      </c>
      <c r="D52" s="34" t="str">
        <f>IF(E52&gt;0,"Линия 4"," ")</f>
        <v xml:space="preserve"> </v>
      </c>
      <c r="E52" s="4"/>
      <c r="F52" s="35"/>
      <c r="G52" s="36"/>
      <c r="H52" s="30"/>
    </row>
    <row r="53" spans="1:13" ht="15" customHeight="1" x14ac:dyDescent="0.3">
      <c r="A53" s="249"/>
      <c r="B53" s="58" t="str">
        <f>IF(C53&gt;0,"Линия 5"," ")</f>
        <v xml:space="preserve"> </v>
      </c>
      <c r="C53" s="4"/>
      <c r="D53" s="34" t="str">
        <f>IF(E53&gt;0,"Линия 5"," ")</f>
        <v xml:space="preserve"> </v>
      </c>
      <c r="E53" s="4"/>
      <c r="F53" s="35"/>
      <c r="G53" s="36"/>
      <c r="H53" s="30"/>
    </row>
    <row r="54" spans="1:13" ht="15" customHeight="1" x14ac:dyDescent="0.3">
      <c r="A54" s="249"/>
      <c r="B54" s="61" t="str">
        <f>IF(C54&gt;0,"Линия 6"," ")</f>
        <v xml:space="preserve"> </v>
      </c>
      <c r="C54" s="4"/>
      <c r="D54" s="37" t="str">
        <f>IF(E54&gt;0,"Линия 6"," ")</f>
        <v xml:space="preserve"> </v>
      </c>
      <c r="E54" s="4"/>
      <c r="F54" s="35"/>
      <c r="G54" s="36"/>
      <c r="H54" s="38"/>
    </row>
    <row r="55" spans="1:13" ht="15" customHeight="1" x14ac:dyDescent="0.3">
      <c r="A55" s="249"/>
      <c r="B55" s="66" t="str">
        <f>IF(C55&gt;0,"Линия 7"," ")</f>
        <v xml:space="preserve"> </v>
      </c>
      <c r="C55" s="4"/>
      <c r="D55" s="66" t="str">
        <f>IF(E55&gt;0,"Линия 7"," ")</f>
        <v xml:space="preserve"> </v>
      </c>
      <c r="E55" s="4"/>
      <c r="F55" s="36"/>
      <c r="G55" s="36"/>
      <c r="H55" s="30"/>
    </row>
    <row r="56" spans="1:13" ht="15" customHeight="1" x14ac:dyDescent="0.3">
      <c r="A56" s="250"/>
      <c r="B56" s="66" t="str">
        <f>IF(C56&gt;0,"Линия 8"," ")</f>
        <v xml:space="preserve"> </v>
      </c>
      <c r="C56" s="4"/>
      <c r="D56" s="66" t="str">
        <f>IF(E56&gt;0,"Линия 8"," ")</f>
        <v xml:space="preserve"> </v>
      </c>
      <c r="E56" s="4"/>
      <c r="F56" s="36"/>
      <c r="G56" s="36"/>
      <c r="H56" s="30"/>
    </row>
    <row r="57" spans="1:13" ht="12" customHeight="1" x14ac:dyDescent="0.3">
      <c r="A57" s="254" t="s">
        <v>41</v>
      </c>
      <c r="B57" s="267"/>
      <c r="C57" s="268"/>
      <c r="D57" s="269"/>
      <c r="E57" s="99"/>
      <c r="F57" s="39"/>
      <c r="G57" s="39"/>
      <c r="H57" s="30"/>
    </row>
    <row r="58" spans="1:13" ht="12" customHeight="1" thickBot="1" x14ac:dyDescent="0.35">
      <c r="A58" s="255"/>
      <c r="B58" s="267"/>
      <c r="C58" s="268"/>
      <c r="D58" s="269"/>
      <c r="E58" s="10"/>
      <c r="F58" s="10"/>
      <c r="G58" s="10"/>
      <c r="H58" s="30"/>
    </row>
    <row r="59" spans="1:13" ht="12" customHeight="1" thickBot="1" x14ac:dyDescent="0.35">
      <c r="A59" s="29" t="s">
        <v>107</v>
      </c>
      <c r="B59" s="90" t="s">
        <v>636</v>
      </c>
      <c r="C59" s="56" t="s">
        <v>200</v>
      </c>
      <c r="D59" s="90" t="s">
        <v>647</v>
      </c>
      <c r="E59" s="10"/>
      <c r="F59" s="10"/>
      <c r="G59" s="10"/>
    </row>
    <row r="60" spans="1:13" ht="13.8" x14ac:dyDescent="0.3">
      <c r="A60" s="81" t="s">
        <v>44</v>
      </c>
      <c r="B60" s="112" t="s">
        <v>648</v>
      </c>
      <c r="C60" s="81"/>
      <c r="D60" s="81"/>
      <c r="E60" s="106" t="s">
        <v>207</v>
      </c>
      <c r="F60" s="115" t="s">
        <v>217</v>
      </c>
      <c r="G60" s="76"/>
    </row>
    <row r="61" spans="1:13" ht="13.8" x14ac:dyDescent="0.3">
      <c r="A61" s="98"/>
      <c r="B61" s="112"/>
      <c r="C61" s="81"/>
      <c r="D61" s="81"/>
      <c r="E61" s="81"/>
      <c r="F61" s="81"/>
      <c r="G61" s="81"/>
    </row>
    <row r="62" spans="1:13" ht="13.8" x14ac:dyDescent="0.3">
      <c r="A62" s="112" t="s">
        <v>214</v>
      </c>
      <c r="B62" s="112"/>
      <c r="C62" s="81"/>
      <c r="D62" s="140" t="s">
        <v>214</v>
      </c>
      <c r="E62" s="81"/>
      <c r="F62" s="113" t="s">
        <v>218</v>
      </c>
      <c r="G62" s="77"/>
    </row>
    <row r="63" spans="1:13" ht="13.8" x14ac:dyDescent="0.3">
      <c r="A63" s="40"/>
      <c r="B63" s="112"/>
      <c r="C63" s="81"/>
      <c r="D63" s="100"/>
      <c r="E63" s="81"/>
      <c r="F63" s="81"/>
      <c r="G63" s="81"/>
    </row>
    <row r="64" spans="1:13" ht="13.8" x14ac:dyDescent="0.3">
      <c r="A64" s="40"/>
      <c r="B64" s="112"/>
      <c r="C64" s="81"/>
      <c r="D64" s="82" t="s">
        <v>46</v>
      </c>
      <c r="E64" s="78"/>
      <c r="F64" s="113" t="s">
        <v>638</v>
      </c>
      <c r="G64" s="76"/>
      <c r="H64" s="74"/>
      <c r="I64" s="113"/>
      <c r="J64" s="47"/>
      <c r="K64" s="47"/>
      <c r="L64" s="113" t="s">
        <v>637</v>
      </c>
      <c r="M64" s="47"/>
    </row>
    <row r="65" spans="1:15" ht="13.8" x14ac:dyDescent="0.3">
      <c r="A65" s="40"/>
      <c r="B65" s="40"/>
      <c r="C65" s="81"/>
      <c r="D65" s="100"/>
      <c r="E65" s="76"/>
      <c r="F65" s="76"/>
      <c r="G65" s="76"/>
      <c r="H65" s="75"/>
      <c r="I65" s="125"/>
      <c r="J65" s="47"/>
      <c r="K65" s="47"/>
      <c r="L65" s="125" t="s">
        <v>638</v>
      </c>
      <c r="M65" s="47"/>
    </row>
    <row r="66" spans="1:15" ht="13.8" x14ac:dyDescent="0.3">
      <c r="A66" s="40"/>
      <c r="B66" s="40"/>
      <c r="C66" s="81"/>
      <c r="D66" s="82" t="s">
        <v>210</v>
      </c>
      <c r="E66" s="78"/>
      <c r="F66" s="5" t="s">
        <v>212</v>
      </c>
      <c r="G66" s="76"/>
      <c r="H66" s="74"/>
      <c r="I66" s="5"/>
      <c r="J66" s="5"/>
      <c r="K66" s="47"/>
      <c r="L66" s="5" t="s">
        <v>639</v>
      </c>
      <c r="M66" s="5"/>
    </row>
    <row r="67" spans="1:15" ht="13.8" x14ac:dyDescent="0.3">
      <c r="A67" s="81"/>
      <c r="B67" s="81"/>
      <c r="C67" s="81"/>
      <c r="D67" s="81"/>
      <c r="E67" s="76"/>
      <c r="F67" s="76"/>
      <c r="G67" s="76"/>
      <c r="H67" s="47"/>
      <c r="I67" s="125"/>
      <c r="J67" s="47"/>
      <c r="K67" s="47"/>
      <c r="L67" s="125" t="s">
        <v>640</v>
      </c>
      <c r="M67" s="47"/>
    </row>
    <row r="68" spans="1:15" ht="13.8" x14ac:dyDescent="0.3">
      <c r="A68" s="82" t="s">
        <v>49</v>
      </c>
      <c r="B68" s="41">
        <v>40925</v>
      </c>
      <c r="C68" s="81" t="s">
        <v>45</v>
      </c>
      <c r="D68" s="82" t="s">
        <v>641</v>
      </c>
      <c r="E68" s="78"/>
      <c r="F68" s="135" t="s">
        <v>637</v>
      </c>
      <c r="G68" s="76"/>
      <c r="H68" s="74"/>
      <c r="I68" s="262"/>
      <c r="J68" s="262"/>
      <c r="K68" s="47"/>
      <c r="L68" s="262"/>
      <c r="M68" s="262"/>
    </row>
    <row r="69" spans="1:15" ht="13.8" x14ac:dyDescent="0.3">
      <c r="A69" s="81"/>
      <c r="B69" s="81"/>
      <c r="C69" s="81"/>
      <c r="D69" s="82"/>
      <c r="E69" s="5"/>
      <c r="F69" s="5"/>
      <c r="G69" s="76"/>
      <c r="H69" s="74"/>
      <c r="I69" s="5"/>
      <c r="J69" s="5"/>
      <c r="K69" s="47"/>
      <c r="L69" s="5"/>
      <c r="M69" s="5"/>
    </row>
    <row r="70" spans="1:15" ht="12.75" customHeight="1" x14ac:dyDescent="0.3">
      <c r="A70" s="81"/>
      <c r="B70" s="81"/>
      <c r="C70" s="81"/>
      <c r="D70" s="82" t="s">
        <v>211</v>
      </c>
      <c r="E70" s="78"/>
      <c r="F70" s="97" t="s">
        <v>213</v>
      </c>
      <c r="G70" s="76"/>
      <c r="H70" s="74"/>
      <c r="I70" s="262"/>
      <c r="J70" s="262"/>
      <c r="K70" s="47"/>
    </row>
    <row r="71" spans="1:15" ht="12.75" hidden="1" customHeight="1" thickBot="1" x14ac:dyDescent="0.35">
      <c r="A71" s="116" t="s">
        <v>634</v>
      </c>
      <c r="C71" s="117"/>
      <c r="D71" s="118" t="s">
        <v>222</v>
      </c>
      <c r="E71" s="119">
        <v>0</v>
      </c>
      <c r="H71" s="30"/>
    </row>
    <row r="72" spans="1:15" ht="33" hidden="1" customHeight="1" x14ac:dyDescent="0.3">
      <c r="A72" s="14">
        <v>1</v>
      </c>
      <c r="B72" s="14">
        <v>2</v>
      </c>
      <c r="C72" s="14">
        <v>3</v>
      </c>
      <c r="D72" s="14">
        <v>4</v>
      </c>
      <c r="E72" s="14">
        <v>5</v>
      </c>
      <c r="F72" s="11">
        <v>6</v>
      </c>
      <c r="G72" s="11">
        <v>7</v>
      </c>
      <c r="H72" s="11">
        <v>8</v>
      </c>
      <c r="I72" s="11">
        <v>9</v>
      </c>
      <c r="J72" s="11">
        <v>10</v>
      </c>
      <c r="K72" s="11">
        <v>11</v>
      </c>
      <c r="L72" s="11">
        <v>12</v>
      </c>
      <c r="M72" s="11">
        <v>13</v>
      </c>
      <c r="O72" s="126" t="s">
        <v>630</v>
      </c>
    </row>
    <row r="73" spans="1:15" ht="12.75" hidden="1" customHeight="1" x14ac:dyDescent="0.3">
      <c r="A73" s="14" t="s">
        <v>110</v>
      </c>
      <c r="B73" s="14" t="s">
        <v>111</v>
      </c>
      <c r="C73" s="14" t="s">
        <v>112</v>
      </c>
      <c r="D73" s="14" t="s">
        <v>113</v>
      </c>
      <c r="E73" s="14" t="s">
        <v>114</v>
      </c>
      <c r="F73" s="14" t="s">
        <v>75</v>
      </c>
      <c r="G73" s="14" t="s">
        <v>76</v>
      </c>
      <c r="H73" s="14" t="s">
        <v>77</v>
      </c>
      <c r="I73" s="14" t="s">
        <v>52</v>
      </c>
      <c r="J73" s="14" t="s">
        <v>78</v>
      </c>
      <c r="K73" s="14" t="s">
        <v>123</v>
      </c>
      <c r="L73" s="11" t="s">
        <v>124</v>
      </c>
      <c r="M73" s="11" t="s">
        <v>183</v>
      </c>
    </row>
    <row r="74" spans="1:15" ht="12.75" hidden="1" customHeight="1" x14ac:dyDescent="0.3">
      <c r="A74" s="121" t="s">
        <v>65</v>
      </c>
      <c r="B74" s="11">
        <v>100</v>
      </c>
      <c r="C74" s="11">
        <v>6</v>
      </c>
      <c r="D74" s="11">
        <v>0.4</v>
      </c>
      <c r="E74" s="130">
        <f>O74*(1+$E$71/100)</f>
        <v>169615.215</v>
      </c>
      <c r="G74" s="11" t="s">
        <v>51</v>
      </c>
      <c r="I74" s="11" t="s">
        <v>51</v>
      </c>
      <c r="O74" s="129">
        <f>[1]КТП!$I$9</f>
        <v>169615.215</v>
      </c>
    </row>
    <row r="75" spans="1:15" ht="12.75" hidden="1" customHeight="1" x14ac:dyDescent="0.3">
      <c r="A75" s="121" t="s">
        <v>62</v>
      </c>
      <c r="B75" s="11">
        <v>100</v>
      </c>
      <c r="C75" s="11">
        <v>10</v>
      </c>
      <c r="D75" s="11">
        <v>0.4</v>
      </c>
      <c r="E75" s="130">
        <f t="shared" ref="E75:E138" si="1">O75*(1+$E$71/100)</f>
        <v>169615.215</v>
      </c>
      <c r="G75" s="11" t="s">
        <v>51</v>
      </c>
      <c r="I75" s="11" t="s">
        <v>51</v>
      </c>
      <c r="O75" s="129">
        <f>[1]КТП!$I$9</f>
        <v>169615.215</v>
      </c>
    </row>
    <row r="76" spans="1:15" ht="12.75" hidden="1" customHeight="1" x14ac:dyDescent="0.3">
      <c r="A76" s="121" t="s">
        <v>66</v>
      </c>
      <c r="B76" s="11">
        <v>100</v>
      </c>
      <c r="C76" s="11">
        <v>6</v>
      </c>
      <c r="D76" s="11">
        <v>0.4</v>
      </c>
      <c r="E76" s="130">
        <f t="shared" si="1"/>
        <v>178059.26250000001</v>
      </c>
      <c r="G76" s="11" t="s">
        <v>51</v>
      </c>
      <c r="I76" s="11" t="s">
        <v>51</v>
      </c>
      <c r="O76" s="129">
        <f>[1]КТП!$I$10</f>
        <v>178059.26250000001</v>
      </c>
    </row>
    <row r="77" spans="1:15" ht="12.75" hidden="1" customHeight="1" x14ac:dyDescent="0.3">
      <c r="A77" s="121" t="s">
        <v>55</v>
      </c>
      <c r="B77" s="11">
        <v>100</v>
      </c>
      <c r="C77" s="11">
        <v>10</v>
      </c>
      <c r="D77" s="11">
        <v>0.4</v>
      </c>
      <c r="E77" s="130">
        <f t="shared" si="1"/>
        <v>178059.26250000001</v>
      </c>
      <c r="G77" s="11" t="s">
        <v>51</v>
      </c>
      <c r="I77" s="11" t="s">
        <v>51</v>
      </c>
      <c r="O77" s="129">
        <f>[1]КТП!$I$10</f>
        <v>178059.26250000001</v>
      </c>
    </row>
    <row r="78" spans="1:15" ht="12.75" hidden="1" customHeight="1" x14ac:dyDescent="0.3">
      <c r="A78" s="121" t="s">
        <v>67</v>
      </c>
      <c r="B78" s="11">
        <v>250</v>
      </c>
      <c r="C78" s="11">
        <v>6</v>
      </c>
      <c r="D78" s="11">
        <v>0.4</v>
      </c>
      <c r="E78" s="130">
        <f t="shared" si="1"/>
        <v>216608.17499999999</v>
      </c>
      <c r="G78" s="11" t="s">
        <v>51</v>
      </c>
      <c r="I78" s="11" t="s">
        <v>51</v>
      </c>
      <c r="O78" s="129">
        <f>[1]КТП!$I$11</f>
        <v>216608.17499999999</v>
      </c>
    </row>
    <row r="79" spans="1:15" ht="12.75" hidden="1" customHeight="1" x14ac:dyDescent="0.3">
      <c r="A79" s="121" t="s">
        <v>56</v>
      </c>
      <c r="B79" s="11">
        <v>250</v>
      </c>
      <c r="C79" s="11">
        <v>10</v>
      </c>
      <c r="D79" s="11">
        <v>0.4</v>
      </c>
      <c r="E79" s="130">
        <f t="shared" si="1"/>
        <v>216608.17499999999</v>
      </c>
      <c r="G79" s="11" t="s">
        <v>51</v>
      </c>
      <c r="I79" s="11" t="s">
        <v>51</v>
      </c>
      <c r="O79" s="129">
        <f>[1]КТП!$I$11</f>
        <v>216608.17499999999</v>
      </c>
    </row>
    <row r="80" spans="1:15" ht="12.75" hidden="1" customHeight="1" x14ac:dyDescent="0.3">
      <c r="A80" s="121" t="s">
        <v>68</v>
      </c>
      <c r="B80" s="11">
        <v>250</v>
      </c>
      <c r="C80" s="11">
        <v>6</v>
      </c>
      <c r="D80" s="11">
        <v>0.4</v>
      </c>
      <c r="E80" s="130">
        <f t="shared" si="1"/>
        <v>231293.47500000001</v>
      </c>
      <c r="G80" s="11" t="s">
        <v>51</v>
      </c>
      <c r="I80" s="11" t="s">
        <v>51</v>
      </c>
      <c r="O80" s="129">
        <f>[1]КТП!$I$12</f>
        <v>231293.47500000001</v>
      </c>
    </row>
    <row r="81" spans="1:15" ht="12.75" hidden="1" customHeight="1" x14ac:dyDescent="0.3">
      <c r="A81" s="121" t="s">
        <v>57</v>
      </c>
      <c r="B81" s="11">
        <v>250</v>
      </c>
      <c r="C81" s="11">
        <v>10</v>
      </c>
      <c r="D81" s="11">
        <v>0.4</v>
      </c>
      <c r="E81" s="130">
        <f t="shared" si="1"/>
        <v>231293.47500000001</v>
      </c>
      <c r="G81" s="11" t="s">
        <v>51</v>
      </c>
      <c r="I81" s="11" t="s">
        <v>51</v>
      </c>
      <c r="O81" s="129">
        <f>[1]КТП!$I$12</f>
        <v>231293.47500000001</v>
      </c>
    </row>
    <row r="82" spans="1:15" ht="12.75" hidden="1" customHeight="1" x14ac:dyDescent="0.3">
      <c r="A82" s="121" t="s">
        <v>69</v>
      </c>
      <c r="B82" s="11">
        <v>400</v>
      </c>
      <c r="C82" s="11">
        <v>6</v>
      </c>
      <c r="D82" s="11">
        <v>0.4</v>
      </c>
      <c r="E82" s="130">
        <f t="shared" si="1"/>
        <v>246957.79500000001</v>
      </c>
      <c r="G82" s="11" t="s">
        <v>51</v>
      </c>
      <c r="I82" s="11" t="s">
        <v>51</v>
      </c>
      <c r="O82" s="129">
        <f>[1]КТП!$I$13</f>
        <v>246957.79500000001</v>
      </c>
    </row>
    <row r="83" spans="1:15" ht="12.75" hidden="1" customHeight="1" x14ac:dyDescent="0.3">
      <c r="A83" s="121" t="s">
        <v>58</v>
      </c>
      <c r="B83" s="11">
        <v>400</v>
      </c>
      <c r="C83" s="11">
        <v>10</v>
      </c>
      <c r="D83" s="11">
        <v>0.4</v>
      </c>
      <c r="E83" s="130">
        <f t="shared" si="1"/>
        <v>246957.79500000001</v>
      </c>
      <c r="G83" s="11" t="s">
        <v>51</v>
      </c>
      <c r="I83" s="11" t="s">
        <v>51</v>
      </c>
      <c r="O83" s="129">
        <f>[1]КТП!$I$13</f>
        <v>246957.79500000001</v>
      </c>
    </row>
    <row r="84" spans="1:15" ht="12.75" hidden="1" customHeight="1" x14ac:dyDescent="0.3">
      <c r="A84" s="121" t="s">
        <v>70</v>
      </c>
      <c r="B84" s="11">
        <v>400</v>
      </c>
      <c r="C84" s="11">
        <v>6</v>
      </c>
      <c r="D84" s="11">
        <v>0.4</v>
      </c>
      <c r="E84" s="130">
        <f t="shared" si="1"/>
        <v>270331.89750000002</v>
      </c>
      <c r="G84" s="11" t="s">
        <v>51</v>
      </c>
      <c r="I84" s="11" t="s">
        <v>51</v>
      </c>
      <c r="O84" s="129">
        <f>[1]КТП!$I$14</f>
        <v>270331.89750000002</v>
      </c>
    </row>
    <row r="85" spans="1:15" ht="12.75" hidden="1" customHeight="1" x14ac:dyDescent="0.3">
      <c r="A85" s="121" t="s">
        <v>59</v>
      </c>
      <c r="B85" s="11">
        <v>400</v>
      </c>
      <c r="C85" s="11">
        <v>10</v>
      </c>
      <c r="D85" s="11">
        <v>0.4</v>
      </c>
      <c r="E85" s="130">
        <f t="shared" si="1"/>
        <v>270331.89750000002</v>
      </c>
      <c r="G85" s="11" t="s">
        <v>51</v>
      </c>
      <c r="I85" s="11" t="s">
        <v>51</v>
      </c>
      <c r="O85" s="129">
        <f>[1]КТП!$I$14</f>
        <v>270331.89750000002</v>
      </c>
    </row>
    <row r="86" spans="1:15" ht="12.75" hidden="1" customHeight="1" x14ac:dyDescent="0.3">
      <c r="A86" s="121" t="s">
        <v>71</v>
      </c>
      <c r="B86" s="11">
        <v>630</v>
      </c>
      <c r="C86" s="11">
        <v>6</v>
      </c>
      <c r="D86" s="11">
        <v>0.4</v>
      </c>
      <c r="E86" s="130">
        <f t="shared" si="1"/>
        <v>272045.1825</v>
      </c>
      <c r="G86" s="11" t="s">
        <v>51</v>
      </c>
      <c r="I86" s="11" t="s">
        <v>51</v>
      </c>
      <c r="O86" s="129">
        <f>[1]КТП!$I$15</f>
        <v>272045.1825</v>
      </c>
    </row>
    <row r="87" spans="1:15" ht="12.75" hidden="1" customHeight="1" x14ac:dyDescent="0.3">
      <c r="A87" s="121" t="s">
        <v>60</v>
      </c>
      <c r="B87" s="11">
        <v>630</v>
      </c>
      <c r="C87" s="11">
        <v>10</v>
      </c>
      <c r="D87" s="11">
        <v>0.4</v>
      </c>
      <c r="E87" s="130">
        <f t="shared" si="1"/>
        <v>272045.1825</v>
      </c>
      <c r="G87" s="11" t="s">
        <v>51</v>
      </c>
      <c r="I87" s="11" t="s">
        <v>51</v>
      </c>
      <c r="O87" s="129">
        <f>[1]КТП!$I$15</f>
        <v>272045.1825</v>
      </c>
    </row>
    <row r="88" spans="1:15" ht="12.75" hidden="1" customHeight="1" x14ac:dyDescent="0.3">
      <c r="A88" s="121" t="s">
        <v>72</v>
      </c>
      <c r="B88" s="11">
        <v>630</v>
      </c>
      <c r="C88" s="11">
        <v>6</v>
      </c>
      <c r="D88" s="11">
        <v>0.4</v>
      </c>
      <c r="E88" s="130">
        <f t="shared" si="1"/>
        <v>280733.98499999999</v>
      </c>
      <c r="G88" s="11" t="s">
        <v>51</v>
      </c>
      <c r="I88" s="11" t="s">
        <v>51</v>
      </c>
      <c r="O88" s="129">
        <f>[1]КТП!$I$16</f>
        <v>280733.98499999999</v>
      </c>
    </row>
    <row r="89" spans="1:15" ht="12.75" hidden="1" customHeight="1" x14ac:dyDescent="0.3">
      <c r="A89" s="121" t="s">
        <v>61</v>
      </c>
      <c r="B89" s="11">
        <v>630</v>
      </c>
      <c r="C89" s="11">
        <v>10</v>
      </c>
      <c r="D89" s="11">
        <v>0.4</v>
      </c>
      <c r="E89" s="130">
        <f t="shared" si="1"/>
        <v>280733.98499999999</v>
      </c>
      <c r="G89" s="11" t="s">
        <v>51</v>
      </c>
      <c r="I89" s="11" t="s">
        <v>51</v>
      </c>
      <c r="O89" s="129">
        <f>[1]КТП!$I$16</f>
        <v>280733.98499999999</v>
      </c>
    </row>
    <row r="90" spans="1:15" ht="12.75" hidden="1" customHeight="1" x14ac:dyDescent="0.3">
      <c r="A90" s="121" t="s">
        <v>73</v>
      </c>
      <c r="B90" s="11">
        <v>1000</v>
      </c>
      <c r="C90" s="11">
        <v>6</v>
      </c>
      <c r="D90" s="11">
        <v>0.4</v>
      </c>
      <c r="E90" s="130">
        <f t="shared" si="1"/>
        <v>296153.55</v>
      </c>
      <c r="G90" s="11" t="s">
        <v>51</v>
      </c>
      <c r="I90" s="11" t="s">
        <v>51</v>
      </c>
      <c r="O90" s="129">
        <f>[1]КТП!$I$17</f>
        <v>296153.55</v>
      </c>
    </row>
    <row r="91" spans="1:15" ht="12.75" hidden="1" customHeight="1" x14ac:dyDescent="0.3">
      <c r="A91" s="121" t="s">
        <v>63</v>
      </c>
      <c r="B91" s="11">
        <v>1000</v>
      </c>
      <c r="C91" s="11">
        <v>10</v>
      </c>
      <c r="D91" s="11">
        <v>0.4</v>
      </c>
      <c r="E91" s="130">
        <f t="shared" si="1"/>
        <v>296153.55</v>
      </c>
      <c r="G91" s="11" t="s">
        <v>51</v>
      </c>
      <c r="I91" s="11" t="s">
        <v>51</v>
      </c>
      <c r="O91" s="129">
        <f>[1]КТП!$I$17</f>
        <v>296153.55</v>
      </c>
    </row>
    <row r="92" spans="1:15" ht="12.75" hidden="1" customHeight="1" x14ac:dyDescent="0.3">
      <c r="A92" s="121" t="s">
        <v>74</v>
      </c>
      <c r="B92" s="11">
        <v>1000</v>
      </c>
      <c r="C92" s="11">
        <v>6</v>
      </c>
      <c r="D92" s="11">
        <v>0.4</v>
      </c>
      <c r="E92" s="130">
        <f t="shared" si="1"/>
        <v>319650.02999999997</v>
      </c>
      <c r="G92" s="11" t="s">
        <v>51</v>
      </c>
      <c r="I92" s="11" t="s">
        <v>51</v>
      </c>
      <c r="O92" s="129">
        <f>[1]КТП!$I$18</f>
        <v>319650.02999999997</v>
      </c>
    </row>
    <row r="93" spans="1:15" ht="12.75" hidden="1" customHeight="1" x14ac:dyDescent="0.3">
      <c r="A93" s="121" t="s">
        <v>64</v>
      </c>
      <c r="B93" s="11">
        <v>1000</v>
      </c>
      <c r="C93" s="11">
        <v>10</v>
      </c>
      <c r="D93" s="11">
        <v>0.4</v>
      </c>
      <c r="E93" s="130">
        <f t="shared" si="1"/>
        <v>319650.02999999997</v>
      </c>
      <c r="G93" s="11" t="s">
        <v>51</v>
      </c>
      <c r="I93" s="11" t="s">
        <v>51</v>
      </c>
      <c r="O93" s="129">
        <f>[1]КТП!$I$18</f>
        <v>319650.02999999997</v>
      </c>
    </row>
    <row r="94" spans="1:15" ht="12.75" hidden="1" customHeight="1" x14ac:dyDescent="0.3">
      <c r="A94" s="120" t="s">
        <v>223</v>
      </c>
      <c r="B94" s="42">
        <v>25</v>
      </c>
      <c r="C94" s="42">
        <v>6</v>
      </c>
      <c r="D94" s="42">
        <v>0.4</v>
      </c>
      <c r="E94" s="130">
        <f t="shared" si="1"/>
        <v>107692.2</v>
      </c>
      <c r="F94" s="42" t="s">
        <v>51</v>
      </c>
      <c r="G94" s="42"/>
      <c r="H94" s="42"/>
      <c r="I94" s="42" t="s">
        <v>51</v>
      </c>
      <c r="J94" s="42"/>
      <c r="K94" s="42"/>
      <c r="L94" s="42"/>
      <c r="O94" s="129">
        <f>[1]КТП!$E$21</f>
        <v>107692.2</v>
      </c>
    </row>
    <row r="95" spans="1:15" ht="12.75" hidden="1" customHeight="1" x14ac:dyDescent="0.3">
      <c r="A95" s="120" t="s">
        <v>224</v>
      </c>
      <c r="B95" s="42">
        <v>25</v>
      </c>
      <c r="C95" s="42">
        <v>10</v>
      </c>
      <c r="D95" s="42">
        <v>0.4</v>
      </c>
      <c r="E95" s="130">
        <f t="shared" si="1"/>
        <v>107692.2</v>
      </c>
      <c r="F95" s="42" t="s">
        <v>51</v>
      </c>
      <c r="G95" s="42"/>
      <c r="H95" s="42"/>
      <c r="I95" s="42" t="s">
        <v>51</v>
      </c>
      <c r="J95" s="42"/>
      <c r="K95" s="42"/>
      <c r="L95" s="42"/>
      <c r="O95" s="129">
        <f>[1]КТП!$E$21</f>
        <v>107692.2</v>
      </c>
    </row>
    <row r="96" spans="1:15" ht="12.75" hidden="1" customHeight="1" x14ac:dyDescent="0.3">
      <c r="A96" s="120" t="s">
        <v>225</v>
      </c>
      <c r="B96" s="42">
        <v>40</v>
      </c>
      <c r="C96" s="42">
        <v>6</v>
      </c>
      <c r="D96" s="42">
        <v>0.4</v>
      </c>
      <c r="E96" s="130">
        <f t="shared" si="1"/>
        <v>107692.2</v>
      </c>
      <c r="F96" s="42" t="s">
        <v>51</v>
      </c>
      <c r="G96" s="42"/>
      <c r="H96" s="42"/>
      <c r="I96" s="42" t="s">
        <v>51</v>
      </c>
      <c r="J96" s="42"/>
      <c r="K96" s="42"/>
      <c r="L96" s="42"/>
      <c r="O96" s="129">
        <f>[1]КТП!$E$22</f>
        <v>107692.2</v>
      </c>
    </row>
    <row r="97" spans="1:15" ht="12.75" hidden="1" customHeight="1" x14ac:dyDescent="0.3">
      <c r="A97" s="120" t="s">
        <v>226</v>
      </c>
      <c r="B97" s="42">
        <v>40</v>
      </c>
      <c r="C97" s="42">
        <v>10</v>
      </c>
      <c r="D97" s="42">
        <v>0.4</v>
      </c>
      <c r="E97" s="130">
        <f t="shared" si="1"/>
        <v>107692.2</v>
      </c>
      <c r="F97" s="42" t="s">
        <v>51</v>
      </c>
      <c r="G97" s="42"/>
      <c r="H97" s="42"/>
      <c r="I97" s="42" t="s">
        <v>51</v>
      </c>
      <c r="J97" s="42"/>
      <c r="K97" s="42"/>
      <c r="L97" s="42"/>
      <c r="O97" s="129">
        <f>[1]КТП!$E22</f>
        <v>107692.2</v>
      </c>
    </row>
    <row r="98" spans="1:15" ht="12.75" hidden="1" customHeight="1" x14ac:dyDescent="0.3">
      <c r="A98" s="120" t="s">
        <v>227</v>
      </c>
      <c r="B98" s="42">
        <v>63</v>
      </c>
      <c r="C98" s="42">
        <v>6</v>
      </c>
      <c r="D98" s="42">
        <v>0.4</v>
      </c>
      <c r="E98" s="130">
        <f t="shared" si="1"/>
        <v>107692.2</v>
      </c>
      <c r="F98" s="42" t="s">
        <v>51</v>
      </c>
      <c r="G98" s="42"/>
      <c r="H98" s="42"/>
      <c r="I98" s="42" t="s">
        <v>51</v>
      </c>
      <c r="J98" s="42"/>
      <c r="K98" s="42"/>
      <c r="L98" s="42"/>
      <c r="O98" s="129">
        <f>[1]КТП!$E23</f>
        <v>107692.2</v>
      </c>
    </row>
    <row r="99" spans="1:15" ht="12.75" hidden="1" customHeight="1" x14ac:dyDescent="0.3">
      <c r="A99" s="120" t="s">
        <v>228</v>
      </c>
      <c r="B99" s="42">
        <v>63</v>
      </c>
      <c r="C99" s="42">
        <v>10</v>
      </c>
      <c r="D99" s="42">
        <v>0.4</v>
      </c>
      <c r="E99" s="130">
        <f t="shared" si="1"/>
        <v>107692.2</v>
      </c>
      <c r="F99" s="42" t="s">
        <v>51</v>
      </c>
      <c r="G99" s="42"/>
      <c r="H99" s="42"/>
      <c r="I99" s="42" t="s">
        <v>51</v>
      </c>
      <c r="J99" s="42"/>
      <c r="K99" s="42"/>
      <c r="L99" s="42"/>
      <c r="O99" s="129">
        <f>[1]КТП!$E24</f>
        <v>107692.2</v>
      </c>
    </row>
    <row r="100" spans="1:15" ht="12.75" hidden="1" customHeight="1" x14ac:dyDescent="0.3">
      <c r="A100" s="120" t="s">
        <v>229</v>
      </c>
      <c r="B100" s="42">
        <v>100</v>
      </c>
      <c r="C100" s="42">
        <v>6</v>
      </c>
      <c r="D100" s="42">
        <v>0.4</v>
      </c>
      <c r="E100" s="130">
        <f t="shared" si="1"/>
        <v>107692.2</v>
      </c>
      <c r="F100" s="42" t="s">
        <v>51</v>
      </c>
      <c r="G100" s="42"/>
      <c r="H100" s="42"/>
      <c r="I100" s="42" t="s">
        <v>51</v>
      </c>
      <c r="J100" s="42"/>
      <c r="K100" s="42"/>
      <c r="L100" s="42"/>
      <c r="O100" s="129">
        <f>[1]КТП!$E$24</f>
        <v>107692.2</v>
      </c>
    </row>
    <row r="101" spans="1:15" ht="12.75" hidden="1" customHeight="1" x14ac:dyDescent="0.3">
      <c r="A101" s="120" t="s">
        <v>230</v>
      </c>
      <c r="B101" s="42">
        <v>100</v>
      </c>
      <c r="C101" s="42">
        <v>10</v>
      </c>
      <c r="D101" s="42">
        <v>0.4</v>
      </c>
      <c r="E101" s="130">
        <f t="shared" si="1"/>
        <v>107692.2</v>
      </c>
      <c r="F101" s="42" t="s">
        <v>51</v>
      </c>
      <c r="G101" s="42"/>
      <c r="H101" s="42"/>
      <c r="I101" s="42" t="s">
        <v>51</v>
      </c>
      <c r="J101" s="42"/>
      <c r="K101" s="42"/>
      <c r="L101" s="42"/>
      <c r="O101" s="129">
        <f>[1]КТП!$E$24</f>
        <v>107692.2</v>
      </c>
    </row>
    <row r="102" spans="1:15" ht="12.75" hidden="1" customHeight="1" x14ac:dyDescent="0.3">
      <c r="A102" s="120" t="s">
        <v>231</v>
      </c>
      <c r="B102" s="42">
        <v>160</v>
      </c>
      <c r="C102" s="42">
        <v>6</v>
      </c>
      <c r="D102" s="42">
        <v>0.4</v>
      </c>
      <c r="E102" s="130">
        <f t="shared" si="1"/>
        <v>110629.26</v>
      </c>
      <c r="F102" s="42" t="s">
        <v>51</v>
      </c>
      <c r="G102" s="42"/>
      <c r="H102" s="42"/>
      <c r="I102" s="42" t="s">
        <v>51</v>
      </c>
      <c r="J102" s="42"/>
      <c r="K102" s="42"/>
      <c r="L102" s="42"/>
      <c r="O102" s="129">
        <f>[1]КТП!$E$25</f>
        <v>110629.26</v>
      </c>
    </row>
    <row r="103" spans="1:15" ht="12.75" hidden="1" customHeight="1" x14ac:dyDescent="0.3">
      <c r="A103" s="120" t="s">
        <v>232</v>
      </c>
      <c r="B103" s="42">
        <v>160</v>
      </c>
      <c r="C103" s="42">
        <v>10</v>
      </c>
      <c r="D103" s="42">
        <v>0.4</v>
      </c>
      <c r="E103" s="130">
        <f t="shared" si="1"/>
        <v>110629.26</v>
      </c>
      <c r="F103" s="42" t="s">
        <v>51</v>
      </c>
      <c r="G103" s="42"/>
      <c r="H103" s="42"/>
      <c r="I103" s="42" t="s">
        <v>51</v>
      </c>
      <c r="J103" s="42"/>
      <c r="K103" s="42"/>
      <c r="L103" s="42"/>
      <c r="O103" s="129">
        <f>[1]КТП!$E$25</f>
        <v>110629.26</v>
      </c>
    </row>
    <row r="104" spans="1:15" ht="12.75" hidden="1" customHeight="1" x14ac:dyDescent="0.3">
      <c r="A104" s="120" t="s">
        <v>233</v>
      </c>
      <c r="B104" s="42">
        <v>250</v>
      </c>
      <c r="C104" s="42">
        <v>6</v>
      </c>
      <c r="D104" s="42">
        <v>0.4</v>
      </c>
      <c r="E104" s="130">
        <f t="shared" si="1"/>
        <v>111975.41250000001</v>
      </c>
      <c r="F104" s="42" t="s">
        <v>51</v>
      </c>
      <c r="G104" s="42"/>
      <c r="H104" s="42"/>
      <c r="I104" s="42" t="s">
        <v>51</v>
      </c>
      <c r="J104" s="42"/>
      <c r="K104" s="42"/>
      <c r="L104" s="42"/>
      <c r="O104" s="129">
        <f>[1]КТП!$E$26</f>
        <v>111975.41250000001</v>
      </c>
    </row>
    <row r="105" spans="1:15" ht="12.75" hidden="1" customHeight="1" x14ac:dyDescent="0.3">
      <c r="A105" s="120" t="s">
        <v>234</v>
      </c>
      <c r="B105" s="42">
        <v>250</v>
      </c>
      <c r="C105" s="42">
        <v>10</v>
      </c>
      <c r="D105" s="42">
        <v>0.4</v>
      </c>
      <c r="E105" s="130">
        <f t="shared" si="1"/>
        <v>111975.41250000001</v>
      </c>
      <c r="F105" s="42" t="s">
        <v>51</v>
      </c>
      <c r="G105" s="42"/>
      <c r="H105" s="42"/>
      <c r="I105" s="42" t="s">
        <v>51</v>
      </c>
      <c r="J105" s="42"/>
      <c r="K105" s="42"/>
      <c r="L105" s="42"/>
      <c r="O105" s="129">
        <f>[1]КТП!$E$26</f>
        <v>111975.41250000001</v>
      </c>
    </row>
    <row r="106" spans="1:15" ht="12.75" hidden="1" customHeight="1" x14ac:dyDescent="0.3">
      <c r="A106" s="120" t="s">
        <v>235</v>
      </c>
      <c r="B106" s="42">
        <v>400</v>
      </c>
      <c r="C106" s="42">
        <v>6</v>
      </c>
      <c r="D106" s="42">
        <v>0.4</v>
      </c>
      <c r="E106" s="130">
        <f t="shared" si="1"/>
        <v>125069.80499999999</v>
      </c>
      <c r="F106" s="42" t="s">
        <v>51</v>
      </c>
      <c r="G106" s="42"/>
      <c r="H106" s="42"/>
      <c r="I106" s="42" t="s">
        <v>51</v>
      </c>
      <c r="J106" s="42"/>
      <c r="K106" s="42"/>
      <c r="L106" s="42"/>
      <c r="O106" s="129">
        <f>[1]КТП!$E$27</f>
        <v>125069.80499999999</v>
      </c>
    </row>
    <row r="107" spans="1:15" ht="12.75" hidden="1" customHeight="1" x14ac:dyDescent="0.3">
      <c r="A107" s="120" t="s">
        <v>236</v>
      </c>
      <c r="B107" s="42">
        <v>400</v>
      </c>
      <c r="C107" s="42">
        <v>10</v>
      </c>
      <c r="D107" s="42">
        <v>0.4</v>
      </c>
      <c r="E107" s="130">
        <f t="shared" si="1"/>
        <v>125069.80499999999</v>
      </c>
      <c r="F107" s="42" t="s">
        <v>51</v>
      </c>
      <c r="G107" s="42"/>
      <c r="H107" s="42"/>
      <c r="I107" s="42" t="s">
        <v>51</v>
      </c>
      <c r="J107" s="42"/>
      <c r="K107" s="42"/>
      <c r="L107" s="42"/>
      <c r="O107" s="129">
        <f>[1]КТП!$E$27</f>
        <v>125069.80499999999</v>
      </c>
    </row>
    <row r="108" spans="1:15" ht="12.75" hidden="1" customHeight="1" x14ac:dyDescent="0.3">
      <c r="A108" s="120" t="s">
        <v>237</v>
      </c>
      <c r="B108" s="43">
        <v>25</v>
      </c>
      <c r="C108" s="43">
        <v>6</v>
      </c>
      <c r="D108" s="43">
        <v>0.4</v>
      </c>
      <c r="E108" s="130">
        <f t="shared" si="1"/>
        <v>117971.91</v>
      </c>
      <c r="F108" s="43" t="s">
        <v>51</v>
      </c>
      <c r="G108" s="43"/>
      <c r="H108" s="43"/>
      <c r="I108" s="43" t="s">
        <v>51</v>
      </c>
      <c r="J108" s="43"/>
      <c r="K108" s="43"/>
      <c r="L108" s="43"/>
      <c r="O108" s="129">
        <f>[1]КТП!$I$21</f>
        <v>117971.91</v>
      </c>
    </row>
    <row r="109" spans="1:15" ht="12.75" hidden="1" customHeight="1" x14ac:dyDescent="0.3">
      <c r="A109" s="120" t="s">
        <v>238</v>
      </c>
      <c r="B109" s="43">
        <v>25</v>
      </c>
      <c r="C109" s="43">
        <v>10</v>
      </c>
      <c r="D109" s="43">
        <v>0.4</v>
      </c>
      <c r="E109" s="130">
        <f t="shared" si="1"/>
        <v>117971.91</v>
      </c>
      <c r="F109" s="43" t="s">
        <v>51</v>
      </c>
      <c r="G109" s="43"/>
      <c r="H109" s="43"/>
      <c r="I109" s="43" t="s">
        <v>51</v>
      </c>
      <c r="J109" s="43"/>
      <c r="K109" s="43"/>
      <c r="L109" s="43"/>
      <c r="O109" s="129">
        <f>[1]КТП!$I$21</f>
        <v>117971.91</v>
      </c>
    </row>
    <row r="110" spans="1:15" ht="12.75" hidden="1" customHeight="1" x14ac:dyDescent="0.3">
      <c r="A110" s="120" t="s">
        <v>239</v>
      </c>
      <c r="B110" s="43">
        <v>40</v>
      </c>
      <c r="C110" s="43">
        <v>6</v>
      </c>
      <c r="D110" s="43">
        <v>0.4</v>
      </c>
      <c r="E110" s="130">
        <f t="shared" si="1"/>
        <v>117971.91</v>
      </c>
      <c r="F110" s="43" t="s">
        <v>51</v>
      </c>
      <c r="G110" s="43"/>
      <c r="H110" s="43"/>
      <c r="I110" s="43" t="s">
        <v>51</v>
      </c>
      <c r="J110" s="43"/>
      <c r="K110" s="43"/>
      <c r="L110" s="43"/>
      <c r="O110" s="129">
        <f>[1]КТП!$I$22</f>
        <v>117971.91</v>
      </c>
    </row>
    <row r="111" spans="1:15" ht="12.75" hidden="1" customHeight="1" x14ac:dyDescent="0.3">
      <c r="A111" s="120" t="s">
        <v>240</v>
      </c>
      <c r="B111" s="43">
        <v>40</v>
      </c>
      <c r="C111" s="43">
        <v>10</v>
      </c>
      <c r="D111" s="43">
        <v>0.4</v>
      </c>
      <c r="E111" s="130">
        <f t="shared" si="1"/>
        <v>117971.91</v>
      </c>
      <c r="F111" s="43" t="s">
        <v>51</v>
      </c>
      <c r="G111" s="43"/>
      <c r="H111" s="43"/>
      <c r="I111" s="43" t="s">
        <v>51</v>
      </c>
      <c r="J111" s="43"/>
      <c r="K111" s="43"/>
      <c r="L111" s="43"/>
      <c r="O111" s="129">
        <f>[1]КТП!$I$22</f>
        <v>117971.91</v>
      </c>
    </row>
    <row r="112" spans="1:15" ht="12.75" hidden="1" customHeight="1" x14ac:dyDescent="0.3">
      <c r="A112" s="120" t="s">
        <v>241</v>
      </c>
      <c r="B112" s="43">
        <v>63</v>
      </c>
      <c r="C112" s="43">
        <v>6</v>
      </c>
      <c r="D112" s="43">
        <v>0.4</v>
      </c>
      <c r="E112" s="130">
        <f t="shared" si="1"/>
        <v>117971.91</v>
      </c>
      <c r="F112" s="43" t="s">
        <v>51</v>
      </c>
      <c r="G112" s="43"/>
      <c r="H112" s="43"/>
      <c r="I112" s="43" t="s">
        <v>51</v>
      </c>
      <c r="J112" s="43"/>
      <c r="K112" s="43"/>
      <c r="L112" s="43"/>
      <c r="O112" s="129">
        <f>[1]КТП!$I$23</f>
        <v>117971.91</v>
      </c>
    </row>
    <row r="113" spans="1:15" ht="12.75" hidden="1" customHeight="1" x14ac:dyDescent="0.3">
      <c r="A113" s="120" t="s">
        <v>242</v>
      </c>
      <c r="B113" s="43">
        <v>63</v>
      </c>
      <c r="C113" s="43">
        <v>10</v>
      </c>
      <c r="D113" s="43">
        <v>0.4</v>
      </c>
      <c r="E113" s="130">
        <f t="shared" si="1"/>
        <v>117971.91</v>
      </c>
      <c r="F113" s="43" t="s">
        <v>51</v>
      </c>
      <c r="G113" s="43"/>
      <c r="H113" s="43"/>
      <c r="I113" s="43" t="s">
        <v>51</v>
      </c>
      <c r="J113" s="43"/>
      <c r="K113" s="43"/>
      <c r="L113" s="43"/>
      <c r="O113" s="129">
        <f>[1]КТП!$I$23</f>
        <v>117971.91</v>
      </c>
    </row>
    <row r="114" spans="1:15" ht="12.75" hidden="1" customHeight="1" x14ac:dyDescent="0.3">
      <c r="A114" s="120" t="s">
        <v>243</v>
      </c>
      <c r="B114" s="43">
        <v>100</v>
      </c>
      <c r="C114" s="43">
        <v>6</v>
      </c>
      <c r="D114" s="43">
        <v>0.4</v>
      </c>
      <c r="E114" s="130">
        <f t="shared" si="1"/>
        <v>117971.91</v>
      </c>
      <c r="F114" s="43" t="s">
        <v>51</v>
      </c>
      <c r="G114" s="43"/>
      <c r="H114" s="43"/>
      <c r="I114" s="43" t="s">
        <v>51</v>
      </c>
      <c r="J114" s="43"/>
      <c r="K114" s="43"/>
      <c r="L114" s="43"/>
      <c r="O114" s="129">
        <f>[1]КТП!$I$24</f>
        <v>117971.91</v>
      </c>
    </row>
    <row r="115" spans="1:15" ht="12.75" hidden="1" customHeight="1" x14ac:dyDescent="0.3">
      <c r="A115" s="120" t="s">
        <v>244</v>
      </c>
      <c r="B115" s="43">
        <v>100</v>
      </c>
      <c r="C115" s="43">
        <v>10</v>
      </c>
      <c r="D115" s="43">
        <v>0.4</v>
      </c>
      <c r="E115" s="130">
        <f t="shared" si="1"/>
        <v>117971.91</v>
      </c>
      <c r="F115" s="43" t="s">
        <v>51</v>
      </c>
      <c r="G115" s="43"/>
      <c r="H115" s="43"/>
      <c r="I115" s="43" t="s">
        <v>51</v>
      </c>
      <c r="J115" s="43"/>
      <c r="K115" s="43"/>
      <c r="L115" s="43"/>
      <c r="O115" s="129">
        <f>[1]КТП!$I$24</f>
        <v>117971.91</v>
      </c>
    </row>
    <row r="116" spans="1:15" ht="12.75" hidden="1" customHeight="1" x14ac:dyDescent="0.3">
      <c r="A116" s="120" t="s">
        <v>245</v>
      </c>
      <c r="B116" s="43">
        <v>160</v>
      </c>
      <c r="C116" s="43">
        <v>6</v>
      </c>
      <c r="D116" s="43">
        <v>0.4</v>
      </c>
      <c r="E116" s="130">
        <f t="shared" si="1"/>
        <v>120174.705</v>
      </c>
      <c r="F116" s="43" t="s">
        <v>51</v>
      </c>
      <c r="G116" s="43"/>
      <c r="H116" s="43"/>
      <c r="I116" s="43" t="s">
        <v>51</v>
      </c>
      <c r="J116" s="43"/>
      <c r="K116" s="43"/>
      <c r="L116" s="43"/>
      <c r="O116" s="129">
        <f>[1]КТП!$I$25</f>
        <v>120174.705</v>
      </c>
    </row>
    <row r="117" spans="1:15" ht="12.75" hidden="1" customHeight="1" x14ac:dyDescent="0.3">
      <c r="A117" s="120" t="s">
        <v>246</v>
      </c>
      <c r="B117" s="43">
        <v>160</v>
      </c>
      <c r="C117" s="43">
        <v>10</v>
      </c>
      <c r="D117" s="43">
        <v>0.4</v>
      </c>
      <c r="E117" s="130">
        <f t="shared" si="1"/>
        <v>120174.705</v>
      </c>
      <c r="F117" s="43" t="s">
        <v>51</v>
      </c>
      <c r="G117" s="43"/>
      <c r="H117" s="43"/>
      <c r="I117" s="43" t="s">
        <v>51</v>
      </c>
      <c r="J117" s="43"/>
      <c r="K117" s="43"/>
      <c r="L117" s="43"/>
      <c r="O117" s="129">
        <f>[1]КТП!$I$25</f>
        <v>120174.705</v>
      </c>
    </row>
    <row r="118" spans="1:15" ht="12.75" hidden="1" customHeight="1" x14ac:dyDescent="0.3">
      <c r="A118" s="120" t="s">
        <v>247</v>
      </c>
      <c r="B118" s="43">
        <v>250</v>
      </c>
      <c r="C118" s="43">
        <v>6</v>
      </c>
      <c r="D118" s="43">
        <v>0.4</v>
      </c>
      <c r="E118" s="130">
        <f t="shared" si="1"/>
        <v>121276.10249999999</v>
      </c>
      <c r="F118" s="43" t="s">
        <v>51</v>
      </c>
      <c r="G118" s="43"/>
      <c r="H118" s="43"/>
      <c r="I118" s="43" t="s">
        <v>51</v>
      </c>
      <c r="J118" s="43"/>
      <c r="K118" s="43"/>
      <c r="L118" s="43"/>
      <c r="O118" s="129">
        <f>[1]КТП!$I$26</f>
        <v>121276.10249999999</v>
      </c>
    </row>
    <row r="119" spans="1:15" ht="12.75" hidden="1" customHeight="1" x14ac:dyDescent="0.3">
      <c r="A119" s="120" t="s">
        <v>248</v>
      </c>
      <c r="B119" s="43">
        <v>250</v>
      </c>
      <c r="C119" s="43">
        <v>10</v>
      </c>
      <c r="D119" s="43">
        <v>0.4</v>
      </c>
      <c r="E119" s="130">
        <f t="shared" si="1"/>
        <v>121276.10249999999</v>
      </c>
      <c r="F119" s="43" t="s">
        <v>51</v>
      </c>
      <c r="G119" s="43"/>
      <c r="H119" s="43"/>
      <c r="I119" s="43" t="s">
        <v>51</v>
      </c>
      <c r="J119" s="43"/>
      <c r="K119" s="43"/>
      <c r="L119" s="43"/>
      <c r="O119" s="129">
        <f>[1]КТП!$I$26</f>
        <v>121276.10249999999</v>
      </c>
    </row>
    <row r="120" spans="1:15" ht="12.75" hidden="1" customHeight="1" x14ac:dyDescent="0.3">
      <c r="A120" s="120" t="s">
        <v>249</v>
      </c>
      <c r="B120" s="43">
        <v>400</v>
      </c>
      <c r="C120" s="43">
        <v>6</v>
      </c>
      <c r="D120" s="43">
        <v>0.4</v>
      </c>
      <c r="E120" s="130">
        <f t="shared" si="1"/>
        <v>129475.395</v>
      </c>
      <c r="F120" s="43" t="s">
        <v>51</v>
      </c>
      <c r="G120" s="43"/>
      <c r="H120" s="43"/>
      <c r="I120" s="43" t="s">
        <v>51</v>
      </c>
      <c r="J120" s="43"/>
      <c r="K120" s="43"/>
      <c r="L120" s="43"/>
      <c r="O120" s="129">
        <f>[1]КТП!$I$27</f>
        <v>129475.395</v>
      </c>
    </row>
    <row r="121" spans="1:15" ht="12.75" hidden="1" customHeight="1" x14ac:dyDescent="0.3">
      <c r="A121" s="120" t="s">
        <v>250</v>
      </c>
      <c r="B121" s="43">
        <v>400</v>
      </c>
      <c r="C121" s="43">
        <v>10</v>
      </c>
      <c r="D121" s="43">
        <v>0.4</v>
      </c>
      <c r="E121" s="130">
        <f t="shared" si="1"/>
        <v>129475.395</v>
      </c>
      <c r="F121" s="43" t="s">
        <v>51</v>
      </c>
      <c r="G121" s="43"/>
      <c r="H121" s="43"/>
      <c r="I121" s="43" t="s">
        <v>51</v>
      </c>
      <c r="J121" s="43"/>
      <c r="K121" s="43"/>
      <c r="L121" s="43"/>
      <c r="O121" s="129">
        <f>[1]КТП!$I$27</f>
        <v>129475.395</v>
      </c>
    </row>
    <row r="122" spans="1:15" ht="12.75" hidden="1" customHeight="1" x14ac:dyDescent="0.3">
      <c r="A122" s="121" t="s">
        <v>79</v>
      </c>
      <c r="B122" s="44">
        <v>63</v>
      </c>
      <c r="C122" s="44">
        <v>6</v>
      </c>
      <c r="D122" s="44">
        <v>0.4</v>
      </c>
      <c r="E122" s="130">
        <f t="shared" si="1"/>
        <v>121521.9075</v>
      </c>
      <c r="F122" s="44" t="s">
        <v>51</v>
      </c>
      <c r="G122" s="44"/>
      <c r="H122" s="44"/>
      <c r="I122" s="44" t="s">
        <v>51</v>
      </c>
      <c r="J122" s="44"/>
      <c r="K122" s="44"/>
      <c r="L122" s="44"/>
      <c r="O122" s="129">
        <f>[1]КТП!$E$30</f>
        <v>121521.9075</v>
      </c>
    </row>
    <row r="123" spans="1:15" ht="12.75" hidden="1" customHeight="1" x14ac:dyDescent="0.3">
      <c r="A123" s="121" t="s">
        <v>80</v>
      </c>
      <c r="B123" s="44">
        <v>63</v>
      </c>
      <c r="C123" s="44">
        <v>10</v>
      </c>
      <c r="D123" s="44">
        <v>0.4</v>
      </c>
      <c r="E123" s="130">
        <f t="shared" si="1"/>
        <v>121521.9075</v>
      </c>
      <c r="F123" s="44" t="s">
        <v>51</v>
      </c>
      <c r="G123" s="44"/>
      <c r="H123" s="44"/>
      <c r="I123" s="44" t="s">
        <v>51</v>
      </c>
      <c r="J123" s="44"/>
      <c r="K123" s="44"/>
      <c r="L123" s="44"/>
      <c r="O123" s="129">
        <f>[1]КТП!$E$30</f>
        <v>121521.9075</v>
      </c>
    </row>
    <row r="124" spans="1:15" ht="12.75" hidden="1" customHeight="1" x14ac:dyDescent="0.3">
      <c r="A124" s="121" t="s">
        <v>82</v>
      </c>
      <c r="B124" s="44">
        <v>100</v>
      </c>
      <c r="C124" s="44">
        <v>6</v>
      </c>
      <c r="D124" s="44">
        <v>0.4</v>
      </c>
      <c r="E124" s="130">
        <f t="shared" si="1"/>
        <v>121521.9075</v>
      </c>
      <c r="F124" s="44" t="s">
        <v>51</v>
      </c>
      <c r="G124" s="44"/>
      <c r="H124" s="44"/>
      <c r="I124" s="44" t="s">
        <v>51</v>
      </c>
      <c r="J124" s="44"/>
      <c r="K124" s="44"/>
      <c r="L124" s="44"/>
      <c r="O124" s="129">
        <f>[1]КТП!$E$31</f>
        <v>121521.9075</v>
      </c>
    </row>
    <row r="125" spans="1:15" ht="12.75" hidden="1" customHeight="1" x14ac:dyDescent="0.3">
      <c r="A125" s="121" t="s">
        <v>81</v>
      </c>
      <c r="B125" s="44">
        <v>100</v>
      </c>
      <c r="C125" s="44">
        <v>10</v>
      </c>
      <c r="D125" s="44">
        <v>0.4</v>
      </c>
      <c r="E125" s="130">
        <f t="shared" si="1"/>
        <v>121521.9075</v>
      </c>
      <c r="F125" s="44" t="s">
        <v>51</v>
      </c>
      <c r="G125" s="44"/>
      <c r="H125" s="44"/>
      <c r="I125" s="44" t="s">
        <v>51</v>
      </c>
      <c r="J125" s="44"/>
      <c r="K125" s="44"/>
      <c r="L125" s="44"/>
      <c r="O125" s="129">
        <f>[1]КТП!$E$31</f>
        <v>121521.9075</v>
      </c>
    </row>
    <row r="126" spans="1:15" ht="12.75" hidden="1" customHeight="1" x14ac:dyDescent="0.3">
      <c r="A126" s="121" t="s">
        <v>84</v>
      </c>
      <c r="B126" s="44">
        <v>160</v>
      </c>
      <c r="C126" s="44">
        <v>6</v>
      </c>
      <c r="D126" s="44">
        <v>0.4</v>
      </c>
      <c r="E126" s="130">
        <f t="shared" si="1"/>
        <v>127517.355</v>
      </c>
      <c r="F126" s="44" t="s">
        <v>51</v>
      </c>
      <c r="G126" s="44"/>
      <c r="H126" s="44"/>
      <c r="I126" s="44" t="s">
        <v>51</v>
      </c>
      <c r="J126" s="44"/>
      <c r="K126" s="44"/>
      <c r="L126" s="44"/>
      <c r="O126" s="129">
        <f>[1]КТП!$E$32</f>
        <v>127517.355</v>
      </c>
    </row>
    <row r="127" spans="1:15" ht="12.75" hidden="1" customHeight="1" x14ac:dyDescent="0.3">
      <c r="A127" s="121" t="s">
        <v>83</v>
      </c>
      <c r="B127" s="44">
        <v>160</v>
      </c>
      <c r="C127" s="44">
        <v>10</v>
      </c>
      <c r="D127" s="44">
        <v>0.4</v>
      </c>
      <c r="E127" s="130">
        <f t="shared" si="1"/>
        <v>127517.355</v>
      </c>
      <c r="F127" s="44" t="s">
        <v>51</v>
      </c>
      <c r="G127" s="44"/>
      <c r="H127" s="44"/>
      <c r="I127" s="44" t="s">
        <v>51</v>
      </c>
      <c r="J127" s="44"/>
      <c r="K127" s="44"/>
      <c r="L127" s="44"/>
      <c r="O127" s="129">
        <f>[1]КТП!$E$32</f>
        <v>127517.355</v>
      </c>
    </row>
    <row r="128" spans="1:15" ht="12.75" hidden="1" customHeight="1" x14ac:dyDescent="0.3">
      <c r="A128" s="121" t="s">
        <v>86</v>
      </c>
      <c r="B128" s="44">
        <v>250</v>
      </c>
      <c r="C128" s="44">
        <v>6</v>
      </c>
      <c r="D128" s="44">
        <v>0.4</v>
      </c>
      <c r="E128" s="130">
        <f t="shared" si="1"/>
        <v>129842.5275</v>
      </c>
      <c r="F128" s="44" t="s">
        <v>51</v>
      </c>
      <c r="G128" s="44"/>
      <c r="H128" s="44"/>
      <c r="I128" s="44" t="s">
        <v>51</v>
      </c>
      <c r="J128" s="44"/>
      <c r="K128" s="44"/>
      <c r="L128" s="44"/>
      <c r="O128" s="129">
        <f>[1]КТП!$E$33</f>
        <v>129842.5275</v>
      </c>
    </row>
    <row r="129" spans="1:15" ht="12.75" hidden="1" customHeight="1" x14ac:dyDescent="0.3">
      <c r="A129" s="121" t="s">
        <v>85</v>
      </c>
      <c r="B129" s="44">
        <v>250</v>
      </c>
      <c r="C129" s="44">
        <v>10</v>
      </c>
      <c r="D129" s="44">
        <v>0.4</v>
      </c>
      <c r="E129" s="130">
        <f t="shared" si="1"/>
        <v>129842.5275</v>
      </c>
      <c r="F129" s="44" t="s">
        <v>51</v>
      </c>
      <c r="G129" s="44"/>
      <c r="H129" s="44"/>
      <c r="I129" s="44" t="s">
        <v>51</v>
      </c>
      <c r="J129" s="44"/>
      <c r="K129" s="44"/>
      <c r="L129" s="44"/>
      <c r="O129" s="129">
        <f>[1]КТП!$E$33</f>
        <v>129842.5275</v>
      </c>
    </row>
    <row r="130" spans="1:15" ht="12.75" hidden="1" customHeight="1" x14ac:dyDescent="0.3">
      <c r="A130" s="121" t="s">
        <v>88</v>
      </c>
      <c r="B130" s="44">
        <v>400</v>
      </c>
      <c r="C130" s="44">
        <v>10</v>
      </c>
      <c r="D130" s="44">
        <v>0.4</v>
      </c>
      <c r="E130" s="130">
        <f t="shared" si="1"/>
        <v>142325.0325</v>
      </c>
      <c r="F130" s="44" t="s">
        <v>51</v>
      </c>
      <c r="G130" s="44"/>
      <c r="H130" s="44"/>
      <c r="I130" s="44" t="s">
        <v>51</v>
      </c>
      <c r="J130" s="44"/>
      <c r="K130" s="44"/>
      <c r="L130" s="44"/>
      <c r="O130" s="129">
        <f>[1]КТП!$E$34</f>
        <v>142325.0325</v>
      </c>
    </row>
    <row r="131" spans="1:15" ht="12.75" hidden="1" customHeight="1" x14ac:dyDescent="0.3">
      <c r="A131" s="121" t="s">
        <v>87</v>
      </c>
      <c r="B131" s="44">
        <v>400</v>
      </c>
      <c r="C131" s="44">
        <v>6</v>
      </c>
      <c r="D131" s="44">
        <v>0.4</v>
      </c>
      <c r="E131" s="130">
        <f t="shared" si="1"/>
        <v>142325.0325</v>
      </c>
      <c r="F131" s="44" t="s">
        <v>51</v>
      </c>
      <c r="G131" s="44"/>
      <c r="H131" s="44"/>
      <c r="I131" s="44" t="s">
        <v>51</v>
      </c>
      <c r="J131" s="44"/>
      <c r="K131" s="44"/>
      <c r="L131" s="44"/>
      <c r="O131" s="129">
        <f>[1]КТП!$E$34</f>
        <v>142325.0325</v>
      </c>
    </row>
    <row r="132" spans="1:15" ht="12.75" hidden="1" customHeight="1" x14ac:dyDescent="0.3">
      <c r="A132" s="121" t="s">
        <v>90</v>
      </c>
      <c r="B132" s="44">
        <v>630</v>
      </c>
      <c r="C132" s="44">
        <v>6</v>
      </c>
      <c r="D132" s="44">
        <v>0.4</v>
      </c>
      <c r="E132" s="130">
        <f t="shared" si="1"/>
        <v>147220.13250000001</v>
      </c>
      <c r="F132" s="44" t="s">
        <v>51</v>
      </c>
      <c r="G132" s="44"/>
      <c r="H132" s="44"/>
      <c r="I132" s="44" t="s">
        <v>51</v>
      </c>
      <c r="J132" s="44"/>
      <c r="K132" s="44"/>
      <c r="L132" s="44"/>
      <c r="O132" s="129">
        <f>[1]КТП!$E$35</f>
        <v>147220.13250000001</v>
      </c>
    </row>
    <row r="133" spans="1:15" ht="12.75" hidden="1" customHeight="1" x14ac:dyDescent="0.3">
      <c r="A133" s="121" t="s">
        <v>89</v>
      </c>
      <c r="B133" s="44">
        <v>630</v>
      </c>
      <c r="C133" s="44">
        <v>10</v>
      </c>
      <c r="D133" s="44">
        <v>0.4</v>
      </c>
      <c r="E133" s="130">
        <f t="shared" si="1"/>
        <v>147220.13250000001</v>
      </c>
      <c r="F133" s="44" t="s">
        <v>51</v>
      </c>
      <c r="G133" s="44"/>
      <c r="H133" s="44"/>
      <c r="I133" s="44" t="s">
        <v>51</v>
      </c>
      <c r="J133" s="44"/>
      <c r="K133" s="44"/>
      <c r="L133" s="44"/>
      <c r="O133" s="129">
        <f>[1]КТП!$E$35</f>
        <v>147220.13250000001</v>
      </c>
    </row>
    <row r="134" spans="1:15" ht="12.75" hidden="1" customHeight="1" x14ac:dyDescent="0.3">
      <c r="A134" s="121" t="s">
        <v>92</v>
      </c>
      <c r="B134" s="44">
        <v>1000</v>
      </c>
      <c r="C134" s="44">
        <v>6</v>
      </c>
      <c r="D134" s="44">
        <v>0.4</v>
      </c>
      <c r="E134" s="130">
        <f t="shared" si="1"/>
        <v>320384.29500000004</v>
      </c>
      <c r="F134" s="44" t="s">
        <v>51</v>
      </c>
      <c r="G134" s="44"/>
      <c r="H134" s="44"/>
      <c r="I134" s="44" t="s">
        <v>51</v>
      </c>
      <c r="J134" s="44"/>
      <c r="K134" s="44"/>
      <c r="L134" s="44"/>
      <c r="O134" s="129">
        <f>[1]КТП!$E$36</f>
        <v>320384.29500000004</v>
      </c>
    </row>
    <row r="135" spans="1:15" ht="12.75" hidden="1" customHeight="1" x14ac:dyDescent="0.3">
      <c r="A135" s="121" t="s">
        <v>91</v>
      </c>
      <c r="B135" s="44">
        <v>1000</v>
      </c>
      <c r="C135" s="44">
        <v>10</v>
      </c>
      <c r="D135" s="44">
        <v>0.4</v>
      </c>
      <c r="E135" s="130">
        <f t="shared" si="1"/>
        <v>320384.29500000004</v>
      </c>
      <c r="F135" s="44" t="s">
        <v>51</v>
      </c>
      <c r="G135" s="44"/>
      <c r="H135" s="44"/>
      <c r="I135" s="44" t="s">
        <v>51</v>
      </c>
      <c r="J135" s="44"/>
      <c r="K135" s="44"/>
      <c r="L135" s="44"/>
      <c r="O135" s="129">
        <f>[1]КТП!$E$36</f>
        <v>320384.29500000004</v>
      </c>
    </row>
    <row r="136" spans="1:15" ht="12.75" hidden="1" customHeight="1" x14ac:dyDescent="0.3">
      <c r="A136" s="121" t="s">
        <v>104</v>
      </c>
      <c r="B136" s="11">
        <v>63</v>
      </c>
      <c r="C136" s="11">
        <v>10</v>
      </c>
      <c r="D136" s="11">
        <v>0.4</v>
      </c>
      <c r="E136" s="130">
        <f t="shared" si="1"/>
        <v>138531.32999999999</v>
      </c>
      <c r="F136" s="11" t="s">
        <v>51</v>
      </c>
      <c r="I136" s="11" t="s">
        <v>51</v>
      </c>
      <c r="O136" s="129">
        <f>[1]КТП!$I$30</f>
        <v>138531.32999999999</v>
      </c>
    </row>
    <row r="137" spans="1:15" ht="12.75" hidden="1" customHeight="1" x14ac:dyDescent="0.3">
      <c r="A137" s="121" t="s">
        <v>105</v>
      </c>
      <c r="B137" s="11">
        <v>63</v>
      </c>
      <c r="C137" s="11">
        <v>6</v>
      </c>
      <c r="D137" s="11">
        <v>0.4</v>
      </c>
      <c r="E137" s="130">
        <f t="shared" si="1"/>
        <v>138531.32999999999</v>
      </c>
      <c r="F137" s="11" t="s">
        <v>51</v>
      </c>
      <c r="I137" s="11" t="s">
        <v>51</v>
      </c>
      <c r="O137" s="129">
        <f>[1]КТП!$I$30</f>
        <v>138531.32999999999</v>
      </c>
    </row>
    <row r="138" spans="1:15" ht="12.75" hidden="1" customHeight="1" x14ac:dyDescent="0.3">
      <c r="A138" s="121" t="s">
        <v>93</v>
      </c>
      <c r="B138" s="11">
        <v>100</v>
      </c>
      <c r="C138" s="11">
        <v>10</v>
      </c>
      <c r="D138" s="11">
        <v>0.4</v>
      </c>
      <c r="E138" s="130">
        <f t="shared" si="1"/>
        <v>138531.32999999999</v>
      </c>
      <c r="F138" s="11" t="s">
        <v>51</v>
      </c>
      <c r="I138" s="11" t="s">
        <v>51</v>
      </c>
      <c r="O138" s="129">
        <f>[1]КТП!$I$31</f>
        <v>138531.32999999999</v>
      </c>
    </row>
    <row r="139" spans="1:15" ht="12.75" hidden="1" customHeight="1" x14ac:dyDescent="0.3">
      <c r="A139" s="121" t="s">
        <v>94</v>
      </c>
      <c r="B139" s="11">
        <v>100</v>
      </c>
      <c r="C139" s="11">
        <v>6</v>
      </c>
      <c r="D139" s="11">
        <v>0.4</v>
      </c>
      <c r="E139" s="130">
        <f t="shared" ref="E139:E190" si="2">O139*(1+$E$71/100)</f>
        <v>138531.32999999999</v>
      </c>
      <c r="F139" s="11" t="s">
        <v>51</v>
      </c>
      <c r="I139" s="11" t="s">
        <v>51</v>
      </c>
      <c r="O139" s="129">
        <f>[1]КТП!$I$31</f>
        <v>138531.32999999999</v>
      </c>
    </row>
    <row r="140" spans="1:15" ht="12.75" hidden="1" customHeight="1" x14ac:dyDescent="0.3">
      <c r="A140" s="121" t="s">
        <v>95</v>
      </c>
      <c r="B140" s="11">
        <v>160</v>
      </c>
      <c r="C140" s="11">
        <v>10</v>
      </c>
      <c r="D140" s="11">
        <v>0.4</v>
      </c>
      <c r="E140" s="130">
        <f t="shared" si="2"/>
        <v>139510.35</v>
      </c>
      <c r="F140" s="11" t="s">
        <v>51</v>
      </c>
      <c r="I140" s="11" t="s">
        <v>51</v>
      </c>
      <c r="O140" s="129">
        <f>[1]КТП!$I$32</f>
        <v>139510.35</v>
      </c>
    </row>
    <row r="141" spans="1:15" ht="12.75" hidden="1" customHeight="1" x14ac:dyDescent="0.3">
      <c r="A141" s="121" t="s">
        <v>96</v>
      </c>
      <c r="B141" s="11">
        <v>160</v>
      </c>
      <c r="C141" s="11">
        <v>6</v>
      </c>
      <c r="D141" s="11">
        <v>0.4</v>
      </c>
      <c r="E141" s="130">
        <f t="shared" si="2"/>
        <v>139510.35</v>
      </c>
      <c r="F141" s="11" t="s">
        <v>51</v>
      </c>
      <c r="I141" s="11" t="s">
        <v>51</v>
      </c>
      <c r="O141" s="129">
        <f>[1]КТП!$I$32</f>
        <v>139510.35</v>
      </c>
    </row>
    <row r="142" spans="1:15" ht="12.75" hidden="1" customHeight="1" x14ac:dyDescent="0.3">
      <c r="A142" s="121" t="s">
        <v>97</v>
      </c>
      <c r="B142" s="11">
        <v>250</v>
      </c>
      <c r="C142" s="11">
        <v>10</v>
      </c>
      <c r="D142" s="11">
        <v>0.4</v>
      </c>
      <c r="E142" s="130">
        <f t="shared" si="2"/>
        <v>140366.99249999999</v>
      </c>
      <c r="F142" s="11" t="s">
        <v>51</v>
      </c>
      <c r="I142" s="11" t="s">
        <v>51</v>
      </c>
      <c r="O142" s="129">
        <f>[1]КТП!$I$33</f>
        <v>140366.99249999999</v>
      </c>
    </row>
    <row r="143" spans="1:15" ht="12.75" hidden="1" customHeight="1" x14ac:dyDescent="0.3">
      <c r="A143" s="121" t="s">
        <v>98</v>
      </c>
      <c r="B143" s="11">
        <v>250</v>
      </c>
      <c r="C143" s="11">
        <v>6</v>
      </c>
      <c r="D143" s="11">
        <v>0.4</v>
      </c>
      <c r="E143" s="130">
        <f t="shared" si="2"/>
        <v>140366.99249999999</v>
      </c>
      <c r="F143" s="11" t="s">
        <v>51</v>
      </c>
      <c r="I143" s="11" t="s">
        <v>51</v>
      </c>
      <c r="O143" s="129">
        <f>[1]КТП!$I$33</f>
        <v>140366.99249999999</v>
      </c>
    </row>
    <row r="144" spans="1:15" ht="12.75" hidden="1" customHeight="1" x14ac:dyDescent="0.3">
      <c r="A144" s="121" t="s">
        <v>99</v>
      </c>
      <c r="B144" s="11">
        <v>400</v>
      </c>
      <c r="C144" s="11">
        <v>10</v>
      </c>
      <c r="D144" s="11">
        <v>0.4</v>
      </c>
      <c r="E144" s="130">
        <f t="shared" si="2"/>
        <v>154195.65</v>
      </c>
      <c r="F144" s="11" t="s">
        <v>51</v>
      </c>
      <c r="I144" s="11" t="s">
        <v>51</v>
      </c>
      <c r="O144" s="129">
        <f>[1]КТП!$I$34</f>
        <v>154195.65</v>
      </c>
    </row>
    <row r="145" spans="1:15" ht="12.75" hidden="1" customHeight="1" x14ac:dyDescent="0.3">
      <c r="A145" s="121" t="s">
        <v>251</v>
      </c>
      <c r="B145" s="11">
        <v>400</v>
      </c>
      <c r="C145" s="11">
        <v>6</v>
      </c>
      <c r="D145" s="11">
        <v>0.4</v>
      </c>
      <c r="E145" s="130">
        <f t="shared" si="2"/>
        <v>154195.65</v>
      </c>
      <c r="F145" s="11" t="s">
        <v>51</v>
      </c>
      <c r="I145" s="11" t="s">
        <v>51</v>
      </c>
      <c r="O145" s="129">
        <f>[1]КТП!$I$34</f>
        <v>154195.65</v>
      </c>
    </row>
    <row r="146" spans="1:15" ht="12.75" hidden="1" customHeight="1" x14ac:dyDescent="0.3">
      <c r="A146" s="121" t="s">
        <v>102</v>
      </c>
      <c r="B146" s="11">
        <v>630</v>
      </c>
      <c r="C146" s="11">
        <v>10</v>
      </c>
      <c r="D146" s="11">
        <v>0.4</v>
      </c>
      <c r="E146" s="130">
        <f t="shared" si="2"/>
        <v>157622.22</v>
      </c>
      <c r="F146" s="11" t="s">
        <v>51</v>
      </c>
      <c r="I146" s="11" t="s">
        <v>51</v>
      </c>
      <c r="O146" s="129">
        <f>[1]КТП!$I$35</f>
        <v>157622.22</v>
      </c>
    </row>
    <row r="147" spans="1:15" ht="12.75" hidden="1" customHeight="1" x14ac:dyDescent="0.3">
      <c r="A147" s="121" t="s">
        <v>103</v>
      </c>
      <c r="B147" s="11">
        <v>630</v>
      </c>
      <c r="C147" s="11">
        <v>6</v>
      </c>
      <c r="D147" s="11">
        <v>0.4</v>
      </c>
      <c r="E147" s="130">
        <f t="shared" si="2"/>
        <v>157622.22</v>
      </c>
      <c r="F147" s="11" t="s">
        <v>51</v>
      </c>
      <c r="I147" s="11" t="s">
        <v>51</v>
      </c>
      <c r="O147" s="129">
        <f>[1]КТП!$I$35</f>
        <v>157622.22</v>
      </c>
    </row>
    <row r="148" spans="1:15" ht="12.75" hidden="1" customHeight="1" x14ac:dyDescent="0.3">
      <c r="A148" s="121" t="s">
        <v>100</v>
      </c>
      <c r="B148" s="11">
        <v>1000</v>
      </c>
      <c r="C148" s="11">
        <v>10</v>
      </c>
      <c r="D148" s="11">
        <v>0.4</v>
      </c>
      <c r="E148" s="130">
        <f t="shared" si="2"/>
        <v>333233.93250000005</v>
      </c>
      <c r="F148" s="11" t="s">
        <v>51</v>
      </c>
      <c r="I148" s="11" t="s">
        <v>51</v>
      </c>
      <c r="O148" s="129">
        <f>[1]КТП!$I$36</f>
        <v>333233.93250000005</v>
      </c>
    </row>
    <row r="149" spans="1:15" ht="12.75" hidden="1" customHeight="1" x14ac:dyDescent="0.3">
      <c r="A149" s="121" t="s">
        <v>101</v>
      </c>
      <c r="B149" s="11">
        <v>1000</v>
      </c>
      <c r="C149" s="11">
        <v>6</v>
      </c>
      <c r="D149" s="11">
        <v>0.4</v>
      </c>
      <c r="E149" s="130">
        <f t="shared" si="2"/>
        <v>333233.93250000005</v>
      </c>
      <c r="F149" s="11" t="s">
        <v>51</v>
      </c>
      <c r="I149" s="11" t="s">
        <v>51</v>
      </c>
      <c r="O149" s="129">
        <f>[1]КТП!$I$36</f>
        <v>333233.93250000005</v>
      </c>
    </row>
    <row r="150" spans="1:15" ht="12.75" hidden="1" customHeight="1" x14ac:dyDescent="0.3">
      <c r="A150" s="120" t="s">
        <v>252</v>
      </c>
      <c r="B150" s="45">
        <v>25</v>
      </c>
      <c r="C150" s="45">
        <v>6</v>
      </c>
      <c r="D150" s="45">
        <v>0.4</v>
      </c>
      <c r="E150" s="130">
        <f t="shared" si="2"/>
        <v>158356.48500000002</v>
      </c>
      <c r="F150" s="45" t="s">
        <v>51</v>
      </c>
      <c r="G150" s="45"/>
      <c r="H150" s="45"/>
      <c r="I150" s="45" t="s">
        <v>51</v>
      </c>
      <c r="J150" s="45"/>
      <c r="K150" s="45"/>
      <c r="L150" s="45"/>
      <c r="O150" s="129">
        <f>[1]КТП!$E$38</f>
        <v>158356.48500000002</v>
      </c>
    </row>
    <row r="151" spans="1:15" ht="12.75" hidden="1" customHeight="1" x14ac:dyDescent="0.3">
      <c r="A151" s="120" t="s">
        <v>253</v>
      </c>
      <c r="B151" s="45">
        <v>25</v>
      </c>
      <c r="C151" s="45">
        <v>10</v>
      </c>
      <c r="D151" s="45">
        <v>0.4</v>
      </c>
      <c r="E151" s="130">
        <f t="shared" si="2"/>
        <v>158356.48500000002</v>
      </c>
      <c r="F151" s="45" t="s">
        <v>51</v>
      </c>
      <c r="G151" s="45"/>
      <c r="H151" s="45"/>
      <c r="I151" s="45" t="s">
        <v>51</v>
      </c>
      <c r="J151" s="45"/>
      <c r="K151" s="45"/>
      <c r="L151" s="45"/>
      <c r="O151" s="129">
        <f>[1]КТП!$E$38</f>
        <v>158356.48500000002</v>
      </c>
    </row>
    <row r="152" spans="1:15" ht="12.75" hidden="1" customHeight="1" x14ac:dyDescent="0.3">
      <c r="A152" s="120" t="s">
        <v>254</v>
      </c>
      <c r="B152" s="45">
        <v>40</v>
      </c>
      <c r="C152" s="45">
        <v>6</v>
      </c>
      <c r="D152" s="45">
        <v>0.4</v>
      </c>
      <c r="E152" s="130">
        <f t="shared" si="2"/>
        <v>158356.48500000002</v>
      </c>
      <c r="F152" s="45" t="s">
        <v>51</v>
      </c>
      <c r="G152" s="45"/>
      <c r="H152" s="45"/>
      <c r="I152" s="45" t="s">
        <v>51</v>
      </c>
      <c r="J152" s="45"/>
      <c r="K152" s="45"/>
      <c r="L152" s="45"/>
      <c r="O152" s="129">
        <f>[1]КТП!$E$39</f>
        <v>158356.48500000002</v>
      </c>
    </row>
    <row r="153" spans="1:15" ht="12.75" hidden="1" customHeight="1" x14ac:dyDescent="0.3">
      <c r="A153" s="120" t="s">
        <v>255</v>
      </c>
      <c r="B153" s="45">
        <v>40</v>
      </c>
      <c r="C153" s="45">
        <v>10</v>
      </c>
      <c r="D153" s="45">
        <v>0.4</v>
      </c>
      <c r="E153" s="130">
        <f t="shared" si="2"/>
        <v>158356.48500000002</v>
      </c>
      <c r="F153" s="45" t="s">
        <v>51</v>
      </c>
      <c r="G153" s="45"/>
      <c r="H153" s="45"/>
      <c r="I153" s="45" t="s">
        <v>51</v>
      </c>
      <c r="J153" s="45"/>
      <c r="K153" s="45"/>
      <c r="L153" s="45"/>
      <c r="O153" s="129">
        <f>[1]КТП!$E$39</f>
        <v>158356.48500000002</v>
      </c>
    </row>
    <row r="154" spans="1:15" ht="12.75" hidden="1" customHeight="1" x14ac:dyDescent="0.3">
      <c r="A154" s="120" t="s">
        <v>256</v>
      </c>
      <c r="B154" s="45">
        <v>63</v>
      </c>
      <c r="C154" s="45">
        <v>6</v>
      </c>
      <c r="D154" s="45">
        <v>0.4</v>
      </c>
      <c r="E154" s="130">
        <f t="shared" si="2"/>
        <v>158356.48500000002</v>
      </c>
      <c r="F154" s="45" t="s">
        <v>51</v>
      </c>
      <c r="G154" s="45"/>
      <c r="H154" s="45"/>
      <c r="I154" s="45" t="s">
        <v>51</v>
      </c>
      <c r="J154" s="45"/>
      <c r="K154" s="45"/>
      <c r="L154" s="45"/>
      <c r="O154" s="129">
        <f>[1]КТП!$E$40</f>
        <v>158356.48500000002</v>
      </c>
    </row>
    <row r="155" spans="1:15" ht="12.75" hidden="1" customHeight="1" x14ac:dyDescent="0.3">
      <c r="A155" s="120" t="s">
        <v>257</v>
      </c>
      <c r="B155" s="45">
        <v>63</v>
      </c>
      <c r="C155" s="45">
        <v>10</v>
      </c>
      <c r="D155" s="45">
        <v>0.4</v>
      </c>
      <c r="E155" s="130">
        <f t="shared" si="2"/>
        <v>158356.48500000002</v>
      </c>
      <c r="F155" s="45" t="s">
        <v>51</v>
      </c>
      <c r="G155" s="45"/>
      <c r="H155" s="45"/>
      <c r="I155" s="45" t="s">
        <v>51</v>
      </c>
      <c r="J155" s="45"/>
      <c r="K155" s="45"/>
      <c r="L155" s="45"/>
      <c r="O155" s="129">
        <f>[1]КТП!$E$40</f>
        <v>158356.48500000002</v>
      </c>
    </row>
    <row r="156" spans="1:15" ht="12.75" hidden="1" customHeight="1" x14ac:dyDescent="0.3">
      <c r="A156" s="120" t="s">
        <v>258</v>
      </c>
      <c r="B156" s="45">
        <v>100</v>
      </c>
      <c r="C156" s="45">
        <v>6</v>
      </c>
      <c r="D156" s="45">
        <v>0.4</v>
      </c>
      <c r="E156" s="130">
        <f t="shared" si="2"/>
        <v>158356.48500000002</v>
      </c>
      <c r="F156" s="45" t="s">
        <v>51</v>
      </c>
      <c r="G156" s="45"/>
      <c r="H156" s="45"/>
      <c r="I156" s="45" t="s">
        <v>51</v>
      </c>
      <c r="J156" s="45"/>
      <c r="K156" s="45"/>
      <c r="L156" s="45"/>
      <c r="O156" s="129">
        <f>[1]КТП!$E$41</f>
        <v>158356.48500000002</v>
      </c>
    </row>
    <row r="157" spans="1:15" ht="12.75" hidden="1" customHeight="1" x14ac:dyDescent="0.3">
      <c r="A157" s="120" t="s">
        <v>259</v>
      </c>
      <c r="B157" s="45">
        <v>100</v>
      </c>
      <c r="C157" s="45">
        <v>10</v>
      </c>
      <c r="D157" s="45">
        <v>0.4</v>
      </c>
      <c r="E157" s="130">
        <f t="shared" si="2"/>
        <v>158356.48500000002</v>
      </c>
      <c r="F157" s="45" t="s">
        <v>51</v>
      </c>
      <c r="G157" s="45"/>
      <c r="H157" s="45"/>
      <c r="I157" s="45" t="s">
        <v>51</v>
      </c>
      <c r="J157" s="45"/>
      <c r="K157" s="45"/>
      <c r="L157" s="45"/>
      <c r="O157" s="129">
        <f>[1]КТП!$E$41</f>
        <v>158356.48500000002</v>
      </c>
    </row>
    <row r="158" spans="1:15" ht="12.75" hidden="1" customHeight="1" x14ac:dyDescent="0.3">
      <c r="A158" s="120" t="s">
        <v>260</v>
      </c>
      <c r="B158" s="45">
        <v>160</v>
      </c>
      <c r="C158" s="45">
        <v>6</v>
      </c>
      <c r="D158" s="45">
        <v>0.4</v>
      </c>
      <c r="E158" s="130">
        <f t="shared" si="2"/>
        <v>164108.22749999998</v>
      </c>
      <c r="F158" s="45" t="s">
        <v>51</v>
      </c>
      <c r="G158" s="45"/>
      <c r="H158" s="45"/>
      <c r="I158" s="45" t="s">
        <v>51</v>
      </c>
      <c r="J158" s="45"/>
      <c r="K158" s="45"/>
      <c r="L158" s="45"/>
      <c r="O158" s="129">
        <f>[1]КТП!$E$42</f>
        <v>164108.22749999998</v>
      </c>
    </row>
    <row r="159" spans="1:15" ht="12.75" hidden="1" customHeight="1" x14ac:dyDescent="0.3">
      <c r="A159" s="120" t="s">
        <v>261</v>
      </c>
      <c r="B159" s="45">
        <v>160</v>
      </c>
      <c r="C159" s="45">
        <v>10</v>
      </c>
      <c r="D159" s="45">
        <v>0.4</v>
      </c>
      <c r="E159" s="130">
        <f t="shared" si="2"/>
        <v>164108.22749999998</v>
      </c>
      <c r="F159" s="45" t="s">
        <v>51</v>
      </c>
      <c r="G159" s="45"/>
      <c r="H159" s="45"/>
      <c r="I159" s="45" t="s">
        <v>51</v>
      </c>
      <c r="J159" s="45"/>
      <c r="K159" s="45"/>
      <c r="L159" s="45"/>
      <c r="O159" s="129">
        <f>[1]КТП!$E$42</f>
        <v>164108.22749999998</v>
      </c>
    </row>
    <row r="160" spans="1:15" ht="12.75" hidden="1" customHeight="1" x14ac:dyDescent="0.3">
      <c r="A160" s="120" t="s">
        <v>262</v>
      </c>
      <c r="B160" s="45">
        <v>250</v>
      </c>
      <c r="C160" s="45">
        <v>6</v>
      </c>
      <c r="D160" s="45">
        <v>0.4</v>
      </c>
      <c r="E160" s="130">
        <f t="shared" si="2"/>
        <v>166555.77749999997</v>
      </c>
      <c r="F160" s="45" t="s">
        <v>51</v>
      </c>
      <c r="G160" s="45"/>
      <c r="H160" s="45"/>
      <c r="I160" s="45" t="s">
        <v>51</v>
      </c>
      <c r="J160" s="45"/>
      <c r="K160" s="45"/>
      <c r="L160" s="45"/>
      <c r="O160" s="129">
        <f>[1]КТП!$E$43</f>
        <v>166555.77749999997</v>
      </c>
    </row>
    <row r="161" spans="1:15" ht="12.75" hidden="1" customHeight="1" x14ac:dyDescent="0.3">
      <c r="A161" s="120" t="s">
        <v>219</v>
      </c>
      <c r="B161" s="45">
        <v>250</v>
      </c>
      <c r="C161" s="45">
        <v>10</v>
      </c>
      <c r="D161" s="45">
        <v>0.4</v>
      </c>
      <c r="E161" s="130">
        <f t="shared" si="2"/>
        <v>166555.77749999997</v>
      </c>
      <c r="F161" s="45" t="s">
        <v>51</v>
      </c>
      <c r="G161" s="45"/>
      <c r="H161" s="45"/>
      <c r="I161" s="45" t="s">
        <v>51</v>
      </c>
      <c r="J161" s="45"/>
      <c r="K161" s="45"/>
      <c r="L161" s="45"/>
      <c r="O161" s="129">
        <f>[1]КТП!$E$43</f>
        <v>166555.77749999997</v>
      </c>
    </row>
    <row r="162" spans="1:15" ht="12.75" hidden="1" customHeight="1" x14ac:dyDescent="0.3">
      <c r="A162" s="120" t="s">
        <v>263</v>
      </c>
      <c r="B162" s="45">
        <v>400</v>
      </c>
      <c r="C162" s="45">
        <v>10</v>
      </c>
      <c r="D162" s="45">
        <v>0.4</v>
      </c>
      <c r="E162" s="130">
        <f t="shared" si="2"/>
        <v>178915.905</v>
      </c>
      <c r="F162" s="45" t="s">
        <v>51</v>
      </c>
      <c r="G162" s="45"/>
      <c r="H162" s="45"/>
      <c r="I162" s="45" t="s">
        <v>51</v>
      </c>
      <c r="J162" s="45"/>
      <c r="K162" s="45"/>
      <c r="L162" s="45"/>
      <c r="O162" s="129">
        <f>[1]КТП!$E$44</f>
        <v>178915.905</v>
      </c>
    </row>
    <row r="163" spans="1:15" ht="12.75" hidden="1" customHeight="1" x14ac:dyDescent="0.3">
      <c r="A163" s="120" t="s">
        <v>264</v>
      </c>
      <c r="B163" s="45">
        <v>400</v>
      </c>
      <c r="C163" s="45">
        <v>6</v>
      </c>
      <c r="D163" s="45">
        <v>0.4</v>
      </c>
      <c r="E163" s="130">
        <f t="shared" si="2"/>
        <v>178915.905</v>
      </c>
      <c r="F163" s="45" t="s">
        <v>51</v>
      </c>
      <c r="G163" s="45"/>
      <c r="H163" s="45"/>
      <c r="I163" s="45" t="s">
        <v>51</v>
      </c>
      <c r="J163" s="45"/>
      <c r="K163" s="45"/>
      <c r="L163" s="45"/>
      <c r="O163" s="129">
        <f>[1]КТП!$E$44</f>
        <v>178915.905</v>
      </c>
    </row>
    <row r="164" spans="1:15" ht="12.75" hidden="1" customHeight="1" x14ac:dyDescent="0.3">
      <c r="A164" s="120" t="s">
        <v>265</v>
      </c>
      <c r="B164" s="45">
        <v>630</v>
      </c>
      <c r="C164" s="45">
        <v>6</v>
      </c>
      <c r="D164" s="45">
        <v>0.4</v>
      </c>
      <c r="E164" s="130">
        <f t="shared" si="2"/>
        <v>183933.38250000001</v>
      </c>
      <c r="F164" s="45" t="s">
        <v>51</v>
      </c>
      <c r="G164" s="45"/>
      <c r="H164" s="45"/>
      <c r="I164" s="45" t="s">
        <v>51</v>
      </c>
      <c r="J164" s="45"/>
      <c r="K164" s="45"/>
      <c r="L164" s="45"/>
      <c r="O164" s="129">
        <f>[1]КТП!$E$45</f>
        <v>183933.38250000001</v>
      </c>
    </row>
    <row r="165" spans="1:15" ht="12.75" hidden="1" customHeight="1" x14ac:dyDescent="0.3">
      <c r="A165" s="120" t="s">
        <v>266</v>
      </c>
      <c r="B165" s="45">
        <v>630</v>
      </c>
      <c r="C165" s="45">
        <v>10</v>
      </c>
      <c r="D165" s="45">
        <v>0.4</v>
      </c>
      <c r="E165" s="130">
        <f t="shared" si="2"/>
        <v>183933.38250000001</v>
      </c>
      <c r="F165" s="45" t="s">
        <v>51</v>
      </c>
      <c r="G165" s="45"/>
      <c r="H165" s="45"/>
      <c r="I165" s="45" t="s">
        <v>51</v>
      </c>
      <c r="J165" s="45"/>
      <c r="K165" s="45"/>
      <c r="L165" s="45"/>
      <c r="O165" s="129">
        <f>[1]КТП!$E$45</f>
        <v>183933.38250000001</v>
      </c>
    </row>
    <row r="166" spans="1:15" ht="12.75" hidden="1" customHeight="1" x14ac:dyDescent="0.3">
      <c r="A166" s="120" t="s">
        <v>267</v>
      </c>
      <c r="B166" s="45">
        <v>1000</v>
      </c>
      <c r="C166" s="45">
        <v>6</v>
      </c>
      <c r="D166" s="45">
        <v>0.4</v>
      </c>
      <c r="E166" s="130">
        <f t="shared" si="2"/>
        <v>356852.79</v>
      </c>
      <c r="F166" s="45" t="s">
        <v>51</v>
      </c>
      <c r="G166" s="45"/>
      <c r="H166" s="45"/>
      <c r="I166" s="45" t="s">
        <v>51</v>
      </c>
      <c r="J166" s="45"/>
      <c r="K166" s="45"/>
      <c r="L166" s="45"/>
      <c r="O166" s="129">
        <f>[1]КТП!$E$46</f>
        <v>356852.79</v>
      </c>
    </row>
    <row r="167" spans="1:15" ht="12.75" hidden="1" customHeight="1" x14ac:dyDescent="0.3">
      <c r="A167" s="120" t="s">
        <v>268</v>
      </c>
      <c r="B167" s="45">
        <v>1000</v>
      </c>
      <c r="C167" s="45">
        <v>10</v>
      </c>
      <c r="D167" s="45">
        <v>0.4</v>
      </c>
      <c r="E167" s="130">
        <f t="shared" si="2"/>
        <v>356852.79</v>
      </c>
      <c r="F167" s="45" t="s">
        <v>51</v>
      </c>
      <c r="G167" s="45"/>
      <c r="H167" s="45"/>
      <c r="I167" s="45" t="s">
        <v>51</v>
      </c>
      <c r="J167" s="45"/>
      <c r="K167" s="45"/>
      <c r="L167" s="45"/>
      <c r="O167" s="129">
        <f>[1]КТП!$E$46</f>
        <v>356852.79</v>
      </c>
    </row>
    <row r="168" spans="1:15" ht="12.75" hidden="1" customHeight="1" x14ac:dyDescent="0.3">
      <c r="A168" s="120" t="s">
        <v>269</v>
      </c>
      <c r="B168" s="46">
        <v>25</v>
      </c>
      <c r="C168" s="46">
        <v>6</v>
      </c>
      <c r="D168" s="46">
        <v>0.4</v>
      </c>
      <c r="E168" s="130">
        <f t="shared" si="2"/>
        <v>145996.35750000001</v>
      </c>
      <c r="F168" s="46" t="s">
        <v>51</v>
      </c>
      <c r="G168" s="46"/>
      <c r="H168" s="46"/>
      <c r="I168" s="46" t="s">
        <v>51</v>
      </c>
      <c r="J168" s="46"/>
      <c r="K168" s="46"/>
      <c r="L168" s="46"/>
      <c r="O168" s="129">
        <f>[1]КТП!$I$38</f>
        <v>145996.35750000001</v>
      </c>
    </row>
    <row r="169" spans="1:15" ht="12.75" hidden="1" customHeight="1" x14ac:dyDescent="0.3">
      <c r="A169" s="120" t="s">
        <v>270</v>
      </c>
      <c r="B169" s="46">
        <v>25</v>
      </c>
      <c r="C169" s="46">
        <v>10</v>
      </c>
      <c r="D169" s="46">
        <v>0.4</v>
      </c>
      <c r="E169" s="130">
        <f t="shared" si="2"/>
        <v>145996.35750000001</v>
      </c>
      <c r="F169" s="46" t="s">
        <v>51</v>
      </c>
      <c r="G169" s="46"/>
      <c r="H169" s="46"/>
      <c r="I169" s="46" t="s">
        <v>51</v>
      </c>
      <c r="J169" s="46"/>
      <c r="K169" s="46"/>
      <c r="L169" s="46"/>
      <c r="O169" s="129">
        <f>[1]КТП!$I$38</f>
        <v>145996.35750000001</v>
      </c>
    </row>
    <row r="170" spans="1:15" ht="12.75" hidden="1" customHeight="1" x14ac:dyDescent="0.3">
      <c r="A170" s="120" t="s">
        <v>271</v>
      </c>
      <c r="B170" s="46">
        <v>40</v>
      </c>
      <c r="C170" s="46">
        <v>6</v>
      </c>
      <c r="D170" s="46">
        <v>0.4</v>
      </c>
      <c r="E170" s="130">
        <f t="shared" si="2"/>
        <v>145996.34700000001</v>
      </c>
      <c r="F170" s="46" t="s">
        <v>51</v>
      </c>
      <c r="G170" s="46"/>
      <c r="H170" s="46"/>
      <c r="I170" s="46" t="s">
        <v>51</v>
      </c>
      <c r="J170" s="46"/>
      <c r="K170" s="46"/>
      <c r="L170" s="46"/>
      <c r="O170" s="129">
        <f>[1]КТП!$I$39</f>
        <v>145996.34700000001</v>
      </c>
    </row>
    <row r="171" spans="1:15" ht="12.75" hidden="1" customHeight="1" x14ac:dyDescent="0.3">
      <c r="A171" s="120" t="s">
        <v>272</v>
      </c>
      <c r="B171" s="46">
        <v>40</v>
      </c>
      <c r="C171" s="46">
        <v>10</v>
      </c>
      <c r="D171" s="46">
        <v>0.4</v>
      </c>
      <c r="E171" s="130">
        <f t="shared" si="2"/>
        <v>145996.34700000001</v>
      </c>
      <c r="F171" s="46" t="s">
        <v>51</v>
      </c>
      <c r="G171" s="46"/>
      <c r="H171" s="46"/>
      <c r="I171" s="46" t="s">
        <v>51</v>
      </c>
      <c r="J171" s="46"/>
      <c r="K171" s="46"/>
      <c r="L171" s="46"/>
      <c r="O171" s="129">
        <f>[1]КТП!$I$39</f>
        <v>145996.34700000001</v>
      </c>
    </row>
    <row r="172" spans="1:15" ht="12.75" hidden="1" customHeight="1" x14ac:dyDescent="0.3">
      <c r="A172" s="120" t="s">
        <v>273</v>
      </c>
      <c r="B172" s="46">
        <v>63</v>
      </c>
      <c r="C172" s="46">
        <v>6</v>
      </c>
      <c r="D172" s="46">
        <v>0.4</v>
      </c>
      <c r="E172" s="130">
        <f t="shared" si="2"/>
        <v>145996.35750000001</v>
      </c>
      <c r="F172" s="46" t="s">
        <v>51</v>
      </c>
      <c r="G172" s="46"/>
      <c r="H172" s="46"/>
      <c r="I172" s="46" t="s">
        <v>51</v>
      </c>
      <c r="J172" s="46"/>
      <c r="K172" s="46"/>
      <c r="L172" s="46"/>
      <c r="O172" s="129">
        <f>[1]КТП!$I$40</f>
        <v>145996.35750000001</v>
      </c>
    </row>
    <row r="173" spans="1:15" ht="12.75" hidden="1" customHeight="1" x14ac:dyDescent="0.3">
      <c r="A173" s="120" t="s">
        <v>274</v>
      </c>
      <c r="B173" s="46">
        <v>63</v>
      </c>
      <c r="C173" s="46">
        <v>10</v>
      </c>
      <c r="D173" s="46">
        <v>0.4</v>
      </c>
      <c r="E173" s="130">
        <f t="shared" si="2"/>
        <v>145996.35750000001</v>
      </c>
      <c r="F173" s="46" t="s">
        <v>51</v>
      </c>
      <c r="G173" s="46"/>
      <c r="H173" s="46"/>
      <c r="I173" s="46" t="s">
        <v>51</v>
      </c>
      <c r="J173" s="46"/>
      <c r="K173" s="46"/>
      <c r="L173" s="46"/>
      <c r="O173" s="129">
        <f>[1]КТП!$I$40</f>
        <v>145996.35750000001</v>
      </c>
    </row>
    <row r="174" spans="1:15" ht="12.75" hidden="1" customHeight="1" x14ac:dyDescent="0.3">
      <c r="A174" s="120" t="s">
        <v>275</v>
      </c>
      <c r="B174" s="46">
        <v>100</v>
      </c>
      <c r="C174" s="46">
        <v>6</v>
      </c>
      <c r="D174" s="46">
        <v>0.4</v>
      </c>
      <c r="E174" s="130">
        <f t="shared" si="2"/>
        <v>145996.35750000001</v>
      </c>
      <c r="F174" s="46" t="s">
        <v>51</v>
      </c>
      <c r="G174" s="46"/>
      <c r="H174" s="46"/>
      <c r="I174" s="46" t="s">
        <v>51</v>
      </c>
      <c r="J174" s="46"/>
      <c r="K174" s="46"/>
      <c r="L174" s="46"/>
      <c r="O174" s="129">
        <f>[1]КТП!$I$41</f>
        <v>145996.35750000001</v>
      </c>
    </row>
    <row r="175" spans="1:15" ht="12.75" hidden="1" customHeight="1" x14ac:dyDescent="0.3">
      <c r="A175" s="120" t="s">
        <v>276</v>
      </c>
      <c r="B175" s="46">
        <v>100</v>
      </c>
      <c r="C175" s="46">
        <v>10</v>
      </c>
      <c r="D175" s="46">
        <v>0.4</v>
      </c>
      <c r="E175" s="130">
        <f t="shared" si="2"/>
        <v>145996.35750000001</v>
      </c>
      <c r="F175" s="46" t="s">
        <v>51</v>
      </c>
      <c r="G175" s="46"/>
      <c r="H175" s="46"/>
      <c r="I175" s="46" t="s">
        <v>51</v>
      </c>
      <c r="J175" s="46"/>
      <c r="K175" s="46"/>
      <c r="L175" s="46"/>
      <c r="O175" s="129">
        <f>[1]КТП!$I$41</f>
        <v>145996.35750000001</v>
      </c>
    </row>
    <row r="176" spans="1:15" ht="12.75" hidden="1" customHeight="1" x14ac:dyDescent="0.3">
      <c r="A176" s="120" t="s">
        <v>277</v>
      </c>
      <c r="B176" s="46">
        <v>160</v>
      </c>
      <c r="C176" s="46">
        <v>6</v>
      </c>
      <c r="D176" s="46">
        <v>0.4</v>
      </c>
      <c r="E176" s="130">
        <f t="shared" si="2"/>
        <v>151916.67749999999</v>
      </c>
      <c r="F176" s="46" t="s">
        <v>51</v>
      </c>
      <c r="G176" s="46"/>
      <c r="H176" s="46"/>
      <c r="I176" s="46" t="s">
        <v>51</v>
      </c>
      <c r="J176" s="46"/>
      <c r="K176" s="46"/>
      <c r="L176" s="46"/>
      <c r="O176" s="129">
        <f>[1]КТП!$I$42</f>
        <v>151916.67749999999</v>
      </c>
    </row>
    <row r="177" spans="1:15" ht="12.75" hidden="1" customHeight="1" x14ac:dyDescent="0.3">
      <c r="A177" s="120" t="s">
        <v>278</v>
      </c>
      <c r="B177" s="46">
        <v>160</v>
      </c>
      <c r="C177" s="46">
        <v>10</v>
      </c>
      <c r="D177" s="46">
        <v>0.4</v>
      </c>
      <c r="E177" s="130">
        <f t="shared" si="2"/>
        <v>151916.67749999999</v>
      </c>
      <c r="F177" s="46" t="s">
        <v>51</v>
      </c>
      <c r="G177" s="46"/>
      <c r="H177" s="46"/>
      <c r="I177" s="46" t="s">
        <v>51</v>
      </c>
      <c r="J177" s="46"/>
      <c r="K177" s="46"/>
      <c r="L177" s="46"/>
      <c r="O177" s="129">
        <f>[1]КТП!$I$42</f>
        <v>151916.67749999999</v>
      </c>
    </row>
    <row r="178" spans="1:15" ht="12.75" hidden="1" customHeight="1" x14ac:dyDescent="0.3">
      <c r="A178" s="120" t="s">
        <v>279</v>
      </c>
      <c r="B178" s="46">
        <v>250</v>
      </c>
      <c r="C178" s="46">
        <v>6</v>
      </c>
      <c r="D178" s="46">
        <v>0.4</v>
      </c>
      <c r="E178" s="130">
        <f t="shared" si="2"/>
        <v>154318.02749999997</v>
      </c>
      <c r="F178" s="46" t="s">
        <v>51</v>
      </c>
      <c r="G178" s="46"/>
      <c r="H178" s="46"/>
      <c r="I178" s="46" t="s">
        <v>51</v>
      </c>
      <c r="J178" s="46"/>
      <c r="K178" s="46"/>
      <c r="L178" s="46"/>
      <c r="O178" s="129">
        <f>[1]КТП!$I$43</f>
        <v>154318.02749999997</v>
      </c>
    </row>
    <row r="179" spans="1:15" ht="12.75" hidden="1" customHeight="1" x14ac:dyDescent="0.3">
      <c r="A179" s="120" t="s">
        <v>280</v>
      </c>
      <c r="B179" s="46">
        <v>250</v>
      </c>
      <c r="C179" s="46">
        <v>10</v>
      </c>
      <c r="D179" s="46">
        <v>0.4</v>
      </c>
      <c r="E179" s="130">
        <f t="shared" si="2"/>
        <v>154318.02749999997</v>
      </c>
      <c r="F179" s="46" t="s">
        <v>51</v>
      </c>
      <c r="G179" s="46"/>
      <c r="H179" s="46"/>
      <c r="I179" s="46" t="s">
        <v>51</v>
      </c>
      <c r="J179" s="46"/>
      <c r="K179" s="46"/>
      <c r="L179" s="46"/>
      <c r="O179" s="129">
        <f>[1]КТП!$I$43</f>
        <v>154318.02749999997</v>
      </c>
    </row>
    <row r="180" spans="1:15" ht="12.75" hidden="1" customHeight="1" x14ac:dyDescent="0.3">
      <c r="A180" s="120" t="s">
        <v>281</v>
      </c>
      <c r="B180" s="46">
        <v>400</v>
      </c>
      <c r="C180" s="46">
        <v>10</v>
      </c>
      <c r="D180" s="46">
        <v>0.4</v>
      </c>
      <c r="E180" s="130">
        <f t="shared" si="2"/>
        <v>166678.155</v>
      </c>
      <c r="F180" s="46" t="s">
        <v>51</v>
      </c>
      <c r="G180" s="46"/>
      <c r="H180" s="46"/>
      <c r="I180" s="46" t="s">
        <v>51</v>
      </c>
      <c r="J180" s="46"/>
      <c r="K180" s="46"/>
      <c r="L180" s="46"/>
      <c r="O180" s="129">
        <f>[1]КТП!$I$44</f>
        <v>166678.155</v>
      </c>
    </row>
    <row r="181" spans="1:15" ht="12.75" hidden="1" customHeight="1" x14ac:dyDescent="0.3">
      <c r="A181" s="120" t="s">
        <v>282</v>
      </c>
      <c r="B181" s="46">
        <v>400</v>
      </c>
      <c r="C181" s="46">
        <v>6</v>
      </c>
      <c r="D181" s="46">
        <v>0.4</v>
      </c>
      <c r="E181" s="130">
        <f t="shared" si="2"/>
        <v>166678.155</v>
      </c>
      <c r="F181" s="46" t="s">
        <v>51</v>
      </c>
      <c r="G181" s="46"/>
      <c r="H181" s="46"/>
      <c r="I181" s="46" t="s">
        <v>51</v>
      </c>
      <c r="J181" s="46"/>
      <c r="K181" s="46"/>
      <c r="L181" s="46"/>
      <c r="O181" s="129">
        <f>[1]КТП!$I$44</f>
        <v>166678.155</v>
      </c>
    </row>
    <row r="182" spans="1:15" ht="12.75" hidden="1" customHeight="1" x14ac:dyDescent="0.3">
      <c r="A182" s="120" t="s">
        <v>283</v>
      </c>
      <c r="B182" s="46">
        <v>630</v>
      </c>
      <c r="C182" s="46">
        <v>6</v>
      </c>
      <c r="D182" s="46">
        <v>0.4</v>
      </c>
      <c r="E182" s="130">
        <f t="shared" si="2"/>
        <v>171695.63250000001</v>
      </c>
      <c r="F182" s="46" t="s">
        <v>51</v>
      </c>
      <c r="G182" s="46"/>
      <c r="H182" s="46"/>
      <c r="I182" s="46" t="s">
        <v>51</v>
      </c>
      <c r="J182" s="46"/>
      <c r="K182" s="46"/>
      <c r="L182" s="46"/>
      <c r="O182" s="129">
        <f>[1]КТП!$I$45</f>
        <v>171695.63250000001</v>
      </c>
    </row>
    <row r="183" spans="1:15" ht="12.75" hidden="1" customHeight="1" x14ac:dyDescent="0.3">
      <c r="A183" s="120" t="s">
        <v>284</v>
      </c>
      <c r="B183" s="46">
        <v>630</v>
      </c>
      <c r="C183" s="46">
        <v>10</v>
      </c>
      <c r="D183" s="46">
        <v>0.4</v>
      </c>
      <c r="E183" s="130">
        <f t="shared" si="2"/>
        <v>171695.63250000001</v>
      </c>
      <c r="F183" s="46" t="s">
        <v>51</v>
      </c>
      <c r="G183" s="46"/>
      <c r="H183" s="46"/>
      <c r="I183" s="46" t="s">
        <v>51</v>
      </c>
      <c r="J183" s="46"/>
      <c r="K183" s="46"/>
      <c r="L183" s="46"/>
      <c r="O183" s="129">
        <f>[1]КТП!$I$45</f>
        <v>171695.63250000001</v>
      </c>
    </row>
    <row r="184" spans="1:15" ht="12.75" hidden="1" customHeight="1" x14ac:dyDescent="0.3">
      <c r="A184" s="120" t="s">
        <v>285</v>
      </c>
      <c r="B184" s="46">
        <v>1000</v>
      </c>
      <c r="C184" s="46">
        <v>6</v>
      </c>
      <c r="D184" s="46">
        <v>0.4</v>
      </c>
      <c r="E184" s="130">
        <f t="shared" si="2"/>
        <v>344737.41749999998</v>
      </c>
      <c r="F184" s="46" t="s">
        <v>51</v>
      </c>
      <c r="G184" s="46"/>
      <c r="H184" s="46"/>
      <c r="I184" s="46" t="s">
        <v>51</v>
      </c>
      <c r="J184" s="46"/>
      <c r="K184" s="46"/>
      <c r="L184" s="46"/>
      <c r="O184" s="129">
        <f>[1]КТП!$I$46</f>
        <v>344737.41749999998</v>
      </c>
    </row>
    <row r="185" spans="1:15" ht="12.75" hidden="1" customHeight="1" x14ac:dyDescent="0.3">
      <c r="A185" s="120" t="s">
        <v>286</v>
      </c>
      <c r="B185" s="46">
        <v>1000</v>
      </c>
      <c r="C185" s="46">
        <v>10</v>
      </c>
      <c r="D185" s="46">
        <v>0.4</v>
      </c>
      <c r="E185" s="130">
        <f t="shared" si="2"/>
        <v>344737.41749999998</v>
      </c>
      <c r="F185" s="46" t="s">
        <v>51</v>
      </c>
      <c r="G185" s="46"/>
      <c r="H185" s="46"/>
      <c r="I185" s="46" t="s">
        <v>51</v>
      </c>
      <c r="J185" s="46"/>
      <c r="K185" s="46"/>
      <c r="L185" s="46"/>
      <c r="O185" s="129">
        <f>[1]КТП!$I$46</f>
        <v>344737.41749999998</v>
      </c>
    </row>
    <row r="186" spans="1:15" ht="12.75" hidden="1" customHeight="1" x14ac:dyDescent="0.3">
      <c r="A186" s="10" t="s">
        <v>115</v>
      </c>
      <c r="B186" s="10">
        <v>25</v>
      </c>
      <c r="C186" s="10">
        <v>6</v>
      </c>
      <c r="D186" s="10">
        <v>0.4</v>
      </c>
      <c r="E186" s="130">
        <f t="shared" si="2"/>
        <v>55437.0075</v>
      </c>
      <c r="F186" s="10" t="s">
        <v>51</v>
      </c>
      <c r="G186" s="10"/>
      <c r="H186" s="10"/>
      <c r="I186" s="10" t="s">
        <v>51</v>
      </c>
      <c r="J186" s="10"/>
      <c r="K186" s="10"/>
      <c r="L186" s="10" t="s">
        <v>51</v>
      </c>
      <c r="O186" s="129">
        <f>[1]КТП!$E$49</f>
        <v>55437.0075</v>
      </c>
    </row>
    <row r="187" spans="1:15" ht="12.75" hidden="1" customHeight="1" x14ac:dyDescent="0.3">
      <c r="A187" s="10" t="s">
        <v>116</v>
      </c>
      <c r="B187" s="10">
        <v>25</v>
      </c>
      <c r="C187" s="10">
        <v>10</v>
      </c>
      <c r="D187" s="10">
        <v>0.4</v>
      </c>
      <c r="E187" s="130">
        <f t="shared" si="2"/>
        <v>55437.0075</v>
      </c>
      <c r="F187" s="10" t="s">
        <v>51</v>
      </c>
      <c r="G187" s="10"/>
      <c r="H187" s="10"/>
      <c r="I187" s="10" t="s">
        <v>51</v>
      </c>
      <c r="J187" s="10"/>
      <c r="K187" s="10"/>
      <c r="L187" s="10" t="s">
        <v>51</v>
      </c>
      <c r="O187" s="129">
        <f>[1]КТП!$E$49</f>
        <v>55437.0075</v>
      </c>
    </row>
    <row r="188" spans="1:15" ht="12.75" hidden="1" customHeight="1" x14ac:dyDescent="0.3">
      <c r="A188" s="10" t="s">
        <v>117</v>
      </c>
      <c r="B188" s="10">
        <v>40</v>
      </c>
      <c r="C188" s="10">
        <v>6</v>
      </c>
      <c r="D188" s="10">
        <v>0.4</v>
      </c>
      <c r="E188" s="130">
        <f t="shared" si="2"/>
        <v>55437.0075</v>
      </c>
      <c r="F188" s="10" t="s">
        <v>51</v>
      </c>
      <c r="G188" s="10"/>
      <c r="H188" s="10"/>
      <c r="I188" s="10" t="s">
        <v>51</v>
      </c>
      <c r="J188" s="10"/>
      <c r="K188" s="10"/>
      <c r="L188" s="10" t="s">
        <v>51</v>
      </c>
      <c r="O188" s="129">
        <f>[1]КТП!$E$50</f>
        <v>55437.0075</v>
      </c>
    </row>
    <row r="189" spans="1:15" ht="12.75" hidden="1" customHeight="1" x14ac:dyDescent="0.3">
      <c r="A189" s="10" t="s">
        <v>118</v>
      </c>
      <c r="B189" s="10">
        <v>40</v>
      </c>
      <c r="C189" s="10">
        <v>10</v>
      </c>
      <c r="D189" s="10">
        <v>0.4</v>
      </c>
      <c r="E189" s="130">
        <f t="shared" si="2"/>
        <v>55437.0075</v>
      </c>
      <c r="F189" s="10" t="s">
        <v>51</v>
      </c>
      <c r="G189" s="10"/>
      <c r="H189" s="10"/>
      <c r="I189" s="10" t="s">
        <v>51</v>
      </c>
      <c r="J189" s="10"/>
      <c r="K189" s="10"/>
      <c r="L189" s="10" t="s">
        <v>51</v>
      </c>
      <c r="O189" s="129">
        <f>[1]КТП!$E$50</f>
        <v>55437.0075</v>
      </c>
    </row>
    <row r="190" spans="1:15" ht="12.75" hidden="1" customHeight="1" x14ac:dyDescent="0.3">
      <c r="A190" s="10" t="s">
        <v>119</v>
      </c>
      <c r="B190" s="10">
        <v>63</v>
      </c>
      <c r="C190" s="10">
        <v>6</v>
      </c>
      <c r="D190" s="10">
        <v>0.4</v>
      </c>
      <c r="E190" s="130">
        <f t="shared" si="2"/>
        <v>61066.372499999998</v>
      </c>
      <c r="F190" s="10" t="s">
        <v>51</v>
      </c>
      <c r="G190" s="10"/>
      <c r="H190" s="10"/>
      <c r="I190" s="10" t="s">
        <v>51</v>
      </c>
      <c r="J190" s="10"/>
      <c r="K190" s="10"/>
      <c r="L190" s="10" t="s">
        <v>51</v>
      </c>
      <c r="O190" s="129">
        <f>[1]КТП!$E$51</f>
        <v>61066.372499999998</v>
      </c>
    </row>
    <row r="191" spans="1:15" ht="12.75" hidden="1" customHeight="1" x14ac:dyDescent="0.3">
      <c r="A191" s="10" t="s">
        <v>120</v>
      </c>
      <c r="B191" s="10">
        <v>63</v>
      </c>
      <c r="C191" s="10">
        <v>10</v>
      </c>
      <c r="D191" s="10">
        <v>0.4</v>
      </c>
      <c r="E191" s="130">
        <f t="shared" ref="E191:E232" si="3">O191*(1+$E$71/100)</f>
        <v>61066.372499999998</v>
      </c>
      <c r="F191" s="10" t="s">
        <v>51</v>
      </c>
      <c r="G191" s="10"/>
      <c r="H191" s="10"/>
      <c r="I191" s="10" t="s">
        <v>51</v>
      </c>
      <c r="J191" s="10"/>
      <c r="K191" s="10"/>
      <c r="L191" s="10" t="s">
        <v>51</v>
      </c>
      <c r="O191" s="129">
        <f>[1]КТП!$E$51</f>
        <v>61066.372499999998</v>
      </c>
    </row>
    <row r="192" spans="1:15" ht="12.75" hidden="1" customHeight="1" x14ac:dyDescent="0.3">
      <c r="A192" s="10" t="s">
        <v>121</v>
      </c>
      <c r="B192" s="10">
        <v>100</v>
      </c>
      <c r="C192" s="10">
        <v>6</v>
      </c>
      <c r="D192" s="10">
        <v>0.4</v>
      </c>
      <c r="E192" s="130">
        <f t="shared" si="3"/>
        <v>68041.89</v>
      </c>
      <c r="F192" s="10" t="s">
        <v>51</v>
      </c>
      <c r="G192" s="10"/>
      <c r="H192" s="10"/>
      <c r="I192" s="10" t="s">
        <v>51</v>
      </c>
      <c r="J192" s="10"/>
      <c r="K192" s="10"/>
      <c r="L192" s="10" t="s">
        <v>51</v>
      </c>
      <c r="O192" s="129">
        <f>[1]КТП!$E$52</f>
        <v>68041.89</v>
      </c>
    </row>
    <row r="193" spans="1:15" ht="12.75" hidden="1" customHeight="1" x14ac:dyDescent="0.3">
      <c r="A193" s="10" t="s">
        <v>122</v>
      </c>
      <c r="B193" s="10">
        <v>100</v>
      </c>
      <c r="C193" s="10">
        <v>10</v>
      </c>
      <c r="D193" s="10">
        <v>0.4</v>
      </c>
      <c r="E193" s="130">
        <f t="shared" si="3"/>
        <v>68041.89</v>
      </c>
      <c r="F193" s="10" t="s">
        <v>51</v>
      </c>
      <c r="G193" s="10"/>
      <c r="H193" s="10"/>
      <c r="I193" s="10" t="s">
        <v>51</v>
      </c>
      <c r="J193" s="10"/>
      <c r="K193" s="10"/>
      <c r="L193" s="10" t="s">
        <v>51</v>
      </c>
      <c r="O193" s="129">
        <f>[1]КТП!$E$52</f>
        <v>68041.89</v>
      </c>
    </row>
    <row r="194" spans="1:15" ht="12.75" hidden="1" customHeight="1" x14ac:dyDescent="0.3">
      <c r="A194" s="10" t="s">
        <v>127</v>
      </c>
      <c r="B194" s="10">
        <v>1.25</v>
      </c>
      <c r="C194" s="10">
        <v>6</v>
      </c>
      <c r="D194" s="10">
        <v>0.23</v>
      </c>
      <c r="E194" s="130">
        <f t="shared" si="3"/>
        <v>53234.212500000001</v>
      </c>
      <c r="F194" s="10" t="s">
        <v>51</v>
      </c>
      <c r="G194" s="10"/>
      <c r="H194" s="10"/>
      <c r="I194" s="10" t="s">
        <v>51</v>
      </c>
      <c r="J194" s="10"/>
      <c r="K194" s="10"/>
      <c r="L194" s="10" t="s">
        <v>51</v>
      </c>
      <c r="O194" s="129">
        <f>[1]КТП!$I$49</f>
        <v>53234.212500000001</v>
      </c>
    </row>
    <row r="195" spans="1:15" ht="12.75" hidden="1" customHeight="1" x14ac:dyDescent="0.3">
      <c r="A195" s="10" t="s">
        <v>128</v>
      </c>
      <c r="B195" s="10">
        <v>1.25</v>
      </c>
      <c r="C195" s="10">
        <v>10</v>
      </c>
      <c r="D195" s="10">
        <v>0.23</v>
      </c>
      <c r="E195" s="130">
        <f t="shared" si="3"/>
        <v>53234.212500000001</v>
      </c>
      <c r="F195" s="10" t="s">
        <v>51</v>
      </c>
      <c r="G195" s="10"/>
      <c r="H195" s="10"/>
      <c r="I195" s="10" t="s">
        <v>51</v>
      </c>
      <c r="J195" s="10"/>
      <c r="K195" s="10"/>
      <c r="L195" s="10" t="s">
        <v>51</v>
      </c>
      <c r="O195" s="129">
        <f>[1]КТП!$I$49</f>
        <v>53234.212500000001</v>
      </c>
    </row>
    <row r="196" spans="1:15" ht="12.75" hidden="1" customHeight="1" x14ac:dyDescent="0.3">
      <c r="A196" s="10" t="s">
        <v>130</v>
      </c>
      <c r="B196" s="10">
        <v>2.5</v>
      </c>
      <c r="C196" s="10">
        <v>6</v>
      </c>
      <c r="D196" s="10">
        <v>0.23</v>
      </c>
      <c r="E196" s="130">
        <f t="shared" si="3"/>
        <v>53234.212500000001</v>
      </c>
      <c r="F196" s="10" t="s">
        <v>51</v>
      </c>
      <c r="G196" s="10"/>
      <c r="H196" s="10"/>
      <c r="I196" s="10" t="s">
        <v>51</v>
      </c>
      <c r="J196" s="10"/>
      <c r="K196" s="10"/>
      <c r="L196" s="10" t="s">
        <v>51</v>
      </c>
      <c r="O196" s="129">
        <f>[1]КТП!$I$50</f>
        <v>53234.212500000001</v>
      </c>
    </row>
    <row r="197" spans="1:15" ht="12.75" hidden="1" customHeight="1" x14ac:dyDescent="0.3">
      <c r="A197" s="10" t="s">
        <v>131</v>
      </c>
      <c r="B197" s="10">
        <v>2.5</v>
      </c>
      <c r="C197" s="10">
        <v>10</v>
      </c>
      <c r="D197" s="10">
        <v>0.23</v>
      </c>
      <c r="E197" s="130">
        <f t="shared" si="3"/>
        <v>53234.212500000001</v>
      </c>
      <c r="F197" s="10" t="s">
        <v>51</v>
      </c>
      <c r="G197" s="10"/>
      <c r="H197" s="10"/>
      <c r="I197" s="10" t="s">
        <v>51</v>
      </c>
      <c r="J197" s="10"/>
      <c r="K197" s="10"/>
      <c r="L197" s="10" t="s">
        <v>51</v>
      </c>
      <c r="O197" s="129">
        <f>[1]КТП!$I$50</f>
        <v>53234.212500000001</v>
      </c>
    </row>
    <row r="198" spans="1:15" ht="12.75" hidden="1" customHeight="1" x14ac:dyDescent="0.3">
      <c r="A198" s="10" t="s">
        <v>129</v>
      </c>
      <c r="B198" s="10">
        <v>4</v>
      </c>
      <c r="C198" s="10">
        <v>6</v>
      </c>
      <c r="D198" s="10">
        <v>0.23</v>
      </c>
      <c r="E198" s="130">
        <f t="shared" si="3"/>
        <v>53723.722500000003</v>
      </c>
      <c r="F198" s="10" t="s">
        <v>51</v>
      </c>
      <c r="G198" s="10"/>
      <c r="H198" s="10"/>
      <c r="I198" s="10" t="s">
        <v>51</v>
      </c>
      <c r="J198" s="10"/>
      <c r="K198" s="10"/>
      <c r="L198" s="10" t="s">
        <v>51</v>
      </c>
      <c r="O198" s="129">
        <f>[1]КТП!$I$51</f>
        <v>53723.722500000003</v>
      </c>
    </row>
    <row r="199" spans="1:15" ht="12.75" hidden="1" customHeight="1" x14ac:dyDescent="0.3">
      <c r="A199" s="10" t="s">
        <v>132</v>
      </c>
      <c r="B199" s="10">
        <v>4</v>
      </c>
      <c r="C199" s="10">
        <v>10</v>
      </c>
      <c r="D199" s="10">
        <v>0.23</v>
      </c>
      <c r="E199" s="130">
        <f t="shared" si="3"/>
        <v>53723.722500000003</v>
      </c>
      <c r="F199" s="10" t="s">
        <v>51</v>
      </c>
      <c r="G199" s="10"/>
      <c r="H199" s="10"/>
      <c r="I199" s="10" t="s">
        <v>51</v>
      </c>
      <c r="J199" s="10"/>
      <c r="K199" s="10"/>
      <c r="L199" s="10" t="s">
        <v>51</v>
      </c>
      <c r="O199" s="129">
        <f>[1]КТП!$I$51</f>
        <v>53723.722500000003</v>
      </c>
    </row>
    <row r="200" spans="1:15" ht="12.75" hidden="1" customHeight="1" x14ac:dyDescent="0.3">
      <c r="A200" s="10" t="s">
        <v>133</v>
      </c>
      <c r="B200" s="10">
        <v>6</v>
      </c>
      <c r="C200" s="10">
        <v>6</v>
      </c>
      <c r="D200" s="10">
        <v>0.23</v>
      </c>
      <c r="E200" s="130">
        <f t="shared" si="3"/>
        <v>53723.722500000003</v>
      </c>
      <c r="F200" s="10" t="s">
        <v>51</v>
      </c>
      <c r="G200" s="10"/>
      <c r="H200" s="10"/>
      <c r="I200" s="10" t="s">
        <v>51</v>
      </c>
      <c r="J200" s="10"/>
      <c r="K200" s="10"/>
      <c r="L200" s="10" t="s">
        <v>51</v>
      </c>
      <c r="O200" s="129">
        <f>[1]КТП!$I$52</f>
        <v>53723.722500000003</v>
      </c>
    </row>
    <row r="201" spans="1:15" ht="12.75" hidden="1" customHeight="1" x14ac:dyDescent="0.3">
      <c r="A201" s="10" t="s">
        <v>134</v>
      </c>
      <c r="B201" s="10">
        <v>6</v>
      </c>
      <c r="C201" s="10">
        <v>10</v>
      </c>
      <c r="D201" s="10">
        <v>0.23</v>
      </c>
      <c r="E201" s="130">
        <f t="shared" si="3"/>
        <v>53723.722500000003</v>
      </c>
      <c r="F201" s="10" t="s">
        <v>51</v>
      </c>
      <c r="G201" s="10"/>
      <c r="H201" s="10"/>
      <c r="I201" s="10" t="s">
        <v>51</v>
      </c>
      <c r="J201" s="10"/>
      <c r="K201" s="10"/>
      <c r="L201" s="10" t="s">
        <v>51</v>
      </c>
      <c r="O201" s="129">
        <f>[1]КТП!$I$52</f>
        <v>53723.722500000003</v>
      </c>
    </row>
    <row r="202" spans="1:15" ht="12.75" hidden="1" customHeight="1" x14ac:dyDescent="0.3">
      <c r="A202" s="10" t="s">
        <v>135</v>
      </c>
      <c r="B202" s="10">
        <v>10</v>
      </c>
      <c r="C202" s="10">
        <v>6</v>
      </c>
      <c r="D202" s="10">
        <v>0.23</v>
      </c>
      <c r="E202" s="130">
        <f t="shared" si="3"/>
        <v>58618.822500000002</v>
      </c>
      <c r="F202" s="10" t="s">
        <v>51</v>
      </c>
      <c r="G202" s="10"/>
      <c r="H202" s="10"/>
      <c r="I202" s="10" t="s">
        <v>51</v>
      </c>
      <c r="J202" s="10"/>
      <c r="K202" s="10"/>
      <c r="L202" s="10" t="s">
        <v>51</v>
      </c>
      <c r="O202" s="129">
        <f>[1]КТП!$I$53</f>
        <v>58618.822500000002</v>
      </c>
    </row>
    <row r="203" spans="1:15" ht="12.75" hidden="1" customHeight="1" x14ac:dyDescent="0.3">
      <c r="A203" s="10" t="s">
        <v>136</v>
      </c>
      <c r="B203" s="10">
        <v>10</v>
      </c>
      <c r="C203" s="10">
        <v>10</v>
      </c>
      <c r="D203" s="10">
        <v>0.23</v>
      </c>
      <c r="E203" s="130">
        <f t="shared" si="3"/>
        <v>58618.822500000002</v>
      </c>
      <c r="F203" s="10" t="s">
        <v>51</v>
      </c>
      <c r="G203" s="10"/>
      <c r="H203" s="10"/>
      <c r="I203" s="10" t="s">
        <v>51</v>
      </c>
      <c r="J203" s="10"/>
      <c r="K203" s="10"/>
      <c r="L203" s="10" t="s">
        <v>51</v>
      </c>
      <c r="O203" s="129">
        <f>[1]КТП!$I$53</f>
        <v>58618.822500000002</v>
      </c>
    </row>
    <row r="204" spans="1:15" ht="12.75" hidden="1" customHeight="1" x14ac:dyDescent="0.3">
      <c r="A204" s="11" t="s">
        <v>137</v>
      </c>
      <c r="B204" s="11">
        <v>100</v>
      </c>
      <c r="C204" s="11">
        <v>6</v>
      </c>
      <c r="D204" s="11">
        <v>0.4</v>
      </c>
      <c r="E204" s="130">
        <f t="shared" si="3"/>
        <v>197027.77499999999</v>
      </c>
      <c r="F204" s="11" t="s">
        <v>51</v>
      </c>
      <c r="J204" s="11" t="s">
        <v>51</v>
      </c>
      <c r="O204" s="129">
        <f>[1]КТП!$E$59</f>
        <v>197027.77499999999</v>
      </c>
    </row>
    <row r="205" spans="1:15" ht="12.75" hidden="1" customHeight="1" x14ac:dyDescent="0.3">
      <c r="A205" s="11" t="s">
        <v>138</v>
      </c>
      <c r="B205" s="11">
        <v>100</v>
      </c>
      <c r="C205" s="11">
        <v>10</v>
      </c>
      <c r="D205" s="11">
        <v>0.4</v>
      </c>
      <c r="E205" s="130">
        <f t="shared" si="3"/>
        <v>197027.77499999999</v>
      </c>
      <c r="F205" s="11" t="s">
        <v>51</v>
      </c>
      <c r="J205" s="11" t="s">
        <v>51</v>
      </c>
      <c r="O205" s="129">
        <f>[1]КТП!$E$59</f>
        <v>197027.77499999999</v>
      </c>
    </row>
    <row r="206" spans="1:15" ht="12.75" hidden="1" customHeight="1" x14ac:dyDescent="0.3">
      <c r="A206" s="11" t="s">
        <v>139</v>
      </c>
      <c r="B206" s="11">
        <v>160</v>
      </c>
      <c r="C206" s="11">
        <v>6</v>
      </c>
      <c r="D206" s="11">
        <v>0.4</v>
      </c>
      <c r="E206" s="130">
        <f t="shared" si="3"/>
        <v>197027.77499999999</v>
      </c>
      <c r="F206" s="11" t="s">
        <v>51</v>
      </c>
      <c r="J206" s="11" t="s">
        <v>51</v>
      </c>
      <c r="O206" s="129">
        <f>[1]КТП!$E$60</f>
        <v>197027.77499999999</v>
      </c>
    </row>
    <row r="207" spans="1:15" ht="12.75" hidden="1" customHeight="1" x14ac:dyDescent="0.3">
      <c r="A207" s="11" t="s">
        <v>140</v>
      </c>
      <c r="B207" s="11">
        <v>160</v>
      </c>
      <c r="C207" s="11">
        <v>10</v>
      </c>
      <c r="D207" s="11">
        <v>0.4</v>
      </c>
      <c r="E207" s="130">
        <f t="shared" si="3"/>
        <v>197027.77499999999</v>
      </c>
      <c r="F207" s="11" t="s">
        <v>51</v>
      </c>
      <c r="J207" s="11" t="s">
        <v>51</v>
      </c>
      <c r="O207" s="129">
        <f>[1]КТП!$E$60</f>
        <v>197027.77499999999</v>
      </c>
    </row>
    <row r="208" spans="1:15" ht="12.75" hidden="1" customHeight="1" x14ac:dyDescent="0.3">
      <c r="A208" s="11" t="s">
        <v>141</v>
      </c>
      <c r="B208" s="11">
        <v>250</v>
      </c>
      <c r="C208" s="11">
        <v>6</v>
      </c>
      <c r="D208" s="11">
        <v>0.4</v>
      </c>
      <c r="E208" s="130">
        <f t="shared" si="3"/>
        <v>200209.59</v>
      </c>
      <c r="F208" s="11" t="s">
        <v>51</v>
      </c>
      <c r="J208" s="11" t="s">
        <v>51</v>
      </c>
      <c r="O208" s="129">
        <f>[1]КТП!$E$61</f>
        <v>200209.59</v>
      </c>
    </row>
    <row r="209" spans="1:15" ht="12.75" hidden="1" customHeight="1" x14ac:dyDescent="0.3">
      <c r="A209" s="11" t="s">
        <v>142</v>
      </c>
      <c r="B209" s="11">
        <v>250</v>
      </c>
      <c r="C209" s="11">
        <v>10</v>
      </c>
      <c r="D209" s="11">
        <v>0.4</v>
      </c>
      <c r="E209" s="130">
        <f t="shared" si="3"/>
        <v>200209.59</v>
      </c>
      <c r="F209" s="11" t="s">
        <v>51</v>
      </c>
      <c r="J209" s="11" t="s">
        <v>51</v>
      </c>
      <c r="O209" s="129">
        <f>[1]КТП!$E$61</f>
        <v>200209.59</v>
      </c>
    </row>
    <row r="210" spans="1:15" ht="12.75" hidden="1" customHeight="1" x14ac:dyDescent="0.3">
      <c r="A210" s="11" t="s">
        <v>143</v>
      </c>
      <c r="B210" s="11">
        <v>400</v>
      </c>
      <c r="C210" s="11">
        <v>6</v>
      </c>
      <c r="D210" s="11">
        <v>0.4</v>
      </c>
      <c r="E210" s="130">
        <f t="shared" si="3"/>
        <v>213548.73749999999</v>
      </c>
      <c r="F210" s="11" t="s">
        <v>51</v>
      </c>
      <c r="J210" s="11" t="s">
        <v>51</v>
      </c>
      <c r="O210" s="129">
        <f>[1]КТП!$E$62</f>
        <v>213548.73749999999</v>
      </c>
    </row>
    <row r="211" spans="1:15" ht="12.75" hidden="1" customHeight="1" x14ac:dyDescent="0.3">
      <c r="A211" s="11" t="s">
        <v>144</v>
      </c>
      <c r="B211" s="11">
        <v>400</v>
      </c>
      <c r="C211" s="11">
        <v>10</v>
      </c>
      <c r="D211" s="11">
        <v>0.4</v>
      </c>
      <c r="E211" s="130">
        <f t="shared" si="3"/>
        <v>213548.73749999999</v>
      </c>
      <c r="F211" s="11" t="s">
        <v>51</v>
      </c>
      <c r="J211" s="11" t="s">
        <v>51</v>
      </c>
      <c r="O211" s="129">
        <f>[1]КТП!$E$62</f>
        <v>213548.73749999999</v>
      </c>
    </row>
    <row r="212" spans="1:15" ht="12.75" hidden="1" customHeight="1" x14ac:dyDescent="0.3">
      <c r="A212" s="11" t="s">
        <v>145</v>
      </c>
      <c r="B212" s="11">
        <v>630</v>
      </c>
      <c r="C212" s="11">
        <v>6</v>
      </c>
      <c r="D212" s="11">
        <v>0.4</v>
      </c>
      <c r="E212" s="130">
        <f t="shared" si="3"/>
        <v>217709.57250000001</v>
      </c>
      <c r="F212" s="11" t="s">
        <v>51</v>
      </c>
      <c r="J212" s="11" t="s">
        <v>51</v>
      </c>
      <c r="O212" s="129">
        <f>[1]КТП!$E$63</f>
        <v>217709.57250000001</v>
      </c>
    </row>
    <row r="213" spans="1:15" ht="12.75" hidden="1" customHeight="1" x14ac:dyDescent="0.3">
      <c r="A213" s="11" t="s">
        <v>146</v>
      </c>
      <c r="B213" s="11">
        <v>630</v>
      </c>
      <c r="C213" s="11">
        <v>10</v>
      </c>
      <c r="D213" s="11">
        <v>0.4</v>
      </c>
      <c r="E213" s="130">
        <f t="shared" si="3"/>
        <v>217709.57250000001</v>
      </c>
      <c r="F213" s="11" t="s">
        <v>51</v>
      </c>
      <c r="J213" s="11" t="s">
        <v>51</v>
      </c>
      <c r="O213" s="129">
        <f>[1]КТП!$E$63</f>
        <v>217709.57250000001</v>
      </c>
    </row>
    <row r="214" spans="1:15" ht="12.75" hidden="1" customHeight="1" x14ac:dyDescent="0.3">
      <c r="A214" s="11" t="s">
        <v>147</v>
      </c>
      <c r="B214" s="11">
        <v>1000</v>
      </c>
      <c r="C214" s="11">
        <v>6</v>
      </c>
      <c r="D214" s="11">
        <v>0.4</v>
      </c>
      <c r="E214" s="130">
        <f t="shared" si="3"/>
        <v>386223.39</v>
      </c>
      <c r="F214" s="11" t="s">
        <v>51</v>
      </c>
      <c r="J214" s="11" t="s">
        <v>51</v>
      </c>
      <c r="O214" s="129">
        <f>[1]КТП!$E$64</f>
        <v>386223.39</v>
      </c>
    </row>
    <row r="215" spans="1:15" ht="12.75" hidden="1" customHeight="1" x14ac:dyDescent="0.3">
      <c r="A215" s="11" t="s">
        <v>148</v>
      </c>
      <c r="B215" s="11">
        <v>1000</v>
      </c>
      <c r="C215" s="11">
        <v>10</v>
      </c>
      <c r="D215" s="11">
        <v>0.4</v>
      </c>
      <c r="E215" s="130">
        <f t="shared" si="3"/>
        <v>386223.39</v>
      </c>
      <c r="F215" s="11" t="s">
        <v>51</v>
      </c>
      <c r="J215" s="11" t="s">
        <v>51</v>
      </c>
      <c r="O215" s="129">
        <f>[1]КТП!$E$64</f>
        <v>386223.39</v>
      </c>
    </row>
    <row r="216" spans="1:15" ht="12.75" hidden="1" customHeight="1" x14ac:dyDescent="0.3">
      <c r="A216" s="44" t="s">
        <v>149</v>
      </c>
      <c r="B216" s="44">
        <v>100</v>
      </c>
      <c r="C216" s="44">
        <v>6</v>
      </c>
      <c r="D216" s="44">
        <v>0.4</v>
      </c>
      <c r="E216" s="130">
        <f t="shared" si="3"/>
        <v>184300.51500000001</v>
      </c>
      <c r="F216" s="44" t="s">
        <v>51</v>
      </c>
      <c r="G216" s="44"/>
      <c r="H216" s="44"/>
      <c r="I216" s="44"/>
      <c r="J216" s="44" t="s">
        <v>51</v>
      </c>
      <c r="K216" s="44"/>
      <c r="L216" s="44"/>
      <c r="O216" s="129">
        <f>[1]КТП!$I$59</f>
        <v>184300.51500000001</v>
      </c>
    </row>
    <row r="217" spans="1:15" ht="12.75" hidden="1" customHeight="1" x14ac:dyDescent="0.3">
      <c r="A217" s="44" t="s">
        <v>150</v>
      </c>
      <c r="B217" s="44">
        <v>100</v>
      </c>
      <c r="C217" s="44">
        <v>10</v>
      </c>
      <c r="D217" s="44">
        <v>0.4</v>
      </c>
      <c r="E217" s="130">
        <f t="shared" si="3"/>
        <v>184300.51500000001</v>
      </c>
      <c r="F217" s="44" t="s">
        <v>51</v>
      </c>
      <c r="G217" s="44"/>
      <c r="H217" s="44"/>
      <c r="I217" s="44"/>
      <c r="J217" s="44" t="s">
        <v>51</v>
      </c>
      <c r="K217" s="44"/>
      <c r="L217" s="44"/>
      <c r="O217" s="129">
        <f>[1]КТП!$I$59</f>
        <v>184300.51500000001</v>
      </c>
    </row>
    <row r="218" spans="1:15" ht="12.75" hidden="1" customHeight="1" x14ac:dyDescent="0.3">
      <c r="A218" s="44" t="s">
        <v>151</v>
      </c>
      <c r="B218" s="44">
        <v>160</v>
      </c>
      <c r="C218" s="44">
        <v>6</v>
      </c>
      <c r="D218" s="44">
        <v>0.4</v>
      </c>
      <c r="E218" s="130">
        <f t="shared" si="3"/>
        <v>184300.51500000001</v>
      </c>
      <c r="F218" s="44" t="s">
        <v>51</v>
      </c>
      <c r="G218" s="44"/>
      <c r="H218" s="44"/>
      <c r="I218" s="44"/>
      <c r="J218" s="44" t="s">
        <v>51</v>
      </c>
      <c r="K218" s="44"/>
      <c r="L218" s="44"/>
      <c r="O218" s="129">
        <f>[1]КТП!$I$60</f>
        <v>184300.51500000001</v>
      </c>
    </row>
    <row r="219" spans="1:15" ht="12.75" hidden="1" customHeight="1" x14ac:dyDescent="0.3">
      <c r="A219" s="44" t="s">
        <v>152</v>
      </c>
      <c r="B219" s="44">
        <v>160</v>
      </c>
      <c r="C219" s="44">
        <v>10</v>
      </c>
      <c r="D219" s="44">
        <v>0.4</v>
      </c>
      <c r="E219" s="130">
        <f t="shared" si="3"/>
        <v>184300.51500000001</v>
      </c>
      <c r="F219" s="44" t="s">
        <v>51</v>
      </c>
      <c r="G219" s="44"/>
      <c r="H219" s="44"/>
      <c r="I219" s="44"/>
      <c r="J219" s="44" t="s">
        <v>51</v>
      </c>
      <c r="K219" s="44"/>
      <c r="L219" s="44"/>
      <c r="O219" s="129">
        <f>[1]КТП!$I$60</f>
        <v>184300.51500000001</v>
      </c>
    </row>
    <row r="220" spans="1:15" ht="12.75" hidden="1" customHeight="1" x14ac:dyDescent="0.3">
      <c r="A220" s="44" t="s">
        <v>153</v>
      </c>
      <c r="B220" s="44">
        <v>250</v>
      </c>
      <c r="C220" s="44">
        <v>6</v>
      </c>
      <c r="D220" s="44">
        <v>0.4</v>
      </c>
      <c r="E220" s="130">
        <f t="shared" si="3"/>
        <v>184912.4025</v>
      </c>
      <c r="F220" s="44" t="s">
        <v>51</v>
      </c>
      <c r="G220" s="44"/>
      <c r="H220" s="44"/>
      <c r="I220" s="44"/>
      <c r="J220" s="44" t="s">
        <v>51</v>
      </c>
      <c r="K220" s="44"/>
      <c r="L220" s="44"/>
      <c r="O220" s="129">
        <f>[1]КТП!$I$61</f>
        <v>184912.4025</v>
      </c>
    </row>
    <row r="221" spans="1:15" ht="12.75" hidden="1" customHeight="1" x14ac:dyDescent="0.3">
      <c r="A221" s="44" t="s">
        <v>154</v>
      </c>
      <c r="B221" s="44">
        <v>250</v>
      </c>
      <c r="C221" s="44">
        <v>10</v>
      </c>
      <c r="D221" s="44">
        <v>0.4</v>
      </c>
      <c r="E221" s="130">
        <f t="shared" si="3"/>
        <v>184912.4025</v>
      </c>
      <c r="F221" s="44" t="s">
        <v>51</v>
      </c>
      <c r="G221" s="44"/>
      <c r="H221" s="44"/>
      <c r="I221" s="44"/>
      <c r="J221" s="44" t="s">
        <v>51</v>
      </c>
      <c r="K221" s="44"/>
      <c r="L221" s="44"/>
      <c r="O221" s="129">
        <f>[1]КТП!$I$61</f>
        <v>184912.4025</v>
      </c>
    </row>
    <row r="222" spans="1:15" ht="12.75" hidden="1" customHeight="1" x14ac:dyDescent="0.3">
      <c r="A222" s="44" t="s">
        <v>155</v>
      </c>
      <c r="B222" s="44">
        <v>400</v>
      </c>
      <c r="C222" s="44">
        <v>6</v>
      </c>
      <c r="D222" s="44">
        <v>0.4</v>
      </c>
      <c r="E222" s="130">
        <f t="shared" si="3"/>
        <v>198741.06</v>
      </c>
      <c r="F222" s="44" t="s">
        <v>51</v>
      </c>
      <c r="G222" s="44"/>
      <c r="H222" s="44"/>
      <c r="I222" s="44"/>
      <c r="J222" s="44" t="s">
        <v>51</v>
      </c>
      <c r="K222" s="44"/>
      <c r="L222" s="44"/>
      <c r="O222" s="129">
        <f>[1]КТП!$I$62</f>
        <v>198741.06</v>
      </c>
    </row>
    <row r="223" spans="1:15" ht="12.75" hidden="1" customHeight="1" x14ac:dyDescent="0.3">
      <c r="A223" s="44" t="s">
        <v>156</v>
      </c>
      <c r="B223" s="44">
        <v>400</v>
      </c>
      <c r="C223" s="44">
        <v>10</v>
      </c>
      <c r="D223" s="44">
        <v>0.4</v>
      </c>
      <c r="E223" s="130">
        <f t="shared" si="3"/>
        <v>198741.06</v>
      </c>
      <c r="F223" s="44" t="s">
        <v>51</v>
      </c>
      <c r="G223" s="44"/>
      <c r="H223" s="44"/>
      <c r="I223" s="44"/>
      <c r="J223" s="44" t="s">
        <v>51</v>
      </c>
      <c r="K223" s="44"/>
      <c r="L223" s="44"/>
      <c r="O223" s="129">
        <f>[1]КТП!$I$62</f>
        <v>198741.06</v>
      </c>
    </row>
    <row r="224" spans="1:15" ht="12.75" hidden="1" customHeight="1" x14ac:dyDescent="0.3">
      <c r="A224" s="44" t="s">
        <v>157</v>
      </c>
      <c r="B224" s="44">
        <v>630</v>
      </c>
      <c r="C224" s="44">
        <v>6</v>
      </c>
      <c r="D224" s="44">
        <v>0.4</v>
      </c>
      <c r="E224" s="130">
        <f t="shared" si="3"/>
        <v>202045.2525</v>
      </c>
      <c r="F224" s="44" t="s">
        <v>51</v>
      </c>
      <c r="G224" s="44"/>
      <c r="H224" s="44"/>
      <c r="I224" s="44"/>
      <c r="J224" s="44" t="s">
        <v>51</v>
      </c>
      <c r="K224" s="44"/>
      <c r="L224" s="44"/>
      <c r="O224" s="129">
        <f>[1]КТП!$I$63</f>
        <v>202045.2525</v>
      </c>
    </row>
    <row r="225" spans="1:17" ht="12.75" hidden="1" customHeight="1" x14ac:dyDescent="0.3">
      <c r="A225" s="44" t="s">
        <v>158</v>
      </c>
      <c r="B225" s="44">
        <v>630</v>
      </c>
      <c r="C225" s="44">
        <v>10</v>
      </c>
      <c r="D225" s="44">
        <v>0.4</v>
      </c>
      <c r="E225" s="130">
        <f t="shared" si="3"/>
        <v>202045.2525</v>
      </c>
      <c r="F225" s="44" t="s">
        <v>51</v>
      </c>
      <c r="G225" s="44"/>
      <c r="H225" s="44"/>
      <c r="I225" s="44"/>
      <c r="J225" s="44" t="s">
        <v>51</v>
      </c>
      <c r="K225" s="44"/>
      <c r="L225" s="44"/>
      <c r="O225" s="129">
        <f>[1]КТП!$I$63</f>
        <v>202045.2525</v>
      </c>
    </row>
    <row r="226" spans="1:17" ht="12.75" hidden="1" customHeight="1" x14ac:dyDescent="0.3">
      <c r="A226" s="44" t="s">
        <v>159</v>
      </c>
      <c r="B226" s="44">
        <v>1000</v>
      </c>
      <c r="C226" s="44">
        <v>6</v>
      </c>
      <c r="D226" s="44">
        <v>0.4</v>
      </c>
      <c r="E226" s="130">
        <f t="shared" si="3"/>
        <v>362237.4</v>
      </c>
      <c r="F226" s="44" t="s">
        <v>51</v>
      </c>
      <c r="G226" s="44"/>
      <c r="H226" s="44"/>
      <c r="I226" s="44"/>
      <c r="J226" s="44" t="s">
        <v>51</v>
      </c>
      <c r="K226" s="44"/>
      <c r="L226" s="44"/>
      <c r="O226" s="129">
        <f>[1]КТП!$I$64</f>
        <v>362237.4</v>
      </c>
    </row>
    <row r="227" spans="1:17" ht="12.75" hidden="1" customHeight="1" x14ac:dyDescent="0.3">
      <c r="A227" s="44" t="s">
        <v>160</v>
      </c>
      <c r="B227" s="44">
        <v>1000</v>
      </c>
      <c r="C227" s="44">
        <v>10</v>
      </c>
      <c r="D227" s="44">
        <v>0.4</v>
      </c>
      <c r="E227" s="130">
        <f t="shared" si="3"/>
        <v>362237.4</v>
      </c>
      <c r="F227" s="44" t="s">
        <v>51</v>
      </c>
      <c r="G227" s="44"/>
      <c r="H227" s="44"/>
      <c r="I227" s="44"/>
      <c r="J227" s="44" t="s">
        <v>51</v>
      </c>
      <c r="K227" s="44"/>
      <c r="L227" s="44"/>
      <c r="O227" s="129">
        <f>[1]КТП!$I$64</f>
        <v>362237.4</v>
      </c>
    </row>
    <row r="228" spans="1:17" ht="12.75" hidden="1" customHeight="1" x14ac:dyDescent="0.3">
      <c r="A228" s="120" t="s">
        <v>287</v>
      </c>
      <c r="B228" s="47">
        <v>25</v>
      </c>
      <c r="C228" s="47">
        <v>10</v>
      </c>
      <c r="D228" s="47">
        <v>0.4</v>
      </c>
      <c r="E228" s="130">
        <f t="shared" si="3"/>
        <v>398828.27250000002</v>
      </c>
      <c r="F228" s="11" t="s">
        <v>51</v>
      </c>
      <c r="H228" s="11" t="s">
        <v>51</v>
      </c>
      <c r="I228" s="125" t="s">
        <v>623</v>
      </c>
      <c r="J228" s="47"/>
      <c r="K228" s="47"/>
      <c r="L228" s="47"/>
      <c r="M228" s="47"/>
      <c r="N228" s="47"/>
      <c r="O228" s="127">
        <f>'[1]2 КТП'!$C$11</f>
        <v>398828.27250000002</v>
      </c>
      <c r="P228" s="47"/>
      <c r="Q228" s="47"/>
    </row>
    <row r="229" spans="1:17" ht="12.75" hidden="1" customHeight="1" x14ac:dyDescent="0.3">
      <c r="A229" s="120" t="s">
        <v>631</v>
      </c>
      <c r="B229" s="47">
        <v>25</v>
      </c>
      <c r="C229" s="47">
        <v>6</v>
      </c>
      <c r="D229" s="47">
        <v>0.4</v>
      </c>
      <c r="E229" s="130">
        <f t="shared" si="3"/>
        <v>398828.27250000002</v>
      </c>
      <c r="F229" s="11" t="s">
        <v>51</v>
      </c>
      <c r="H229" s="11" t="s">
        <v>51</v>
      </c>
      <c r="I229" s="125" t="s">
        <v>623</v>
      </c>
      <c r="J229" s="47"/>
      <c r="K229" s="47"/>
      <c r="L229" s="47"/>
      <c r="M229" s="47"/>
      <c r="N229" s="47"/>
      <c r="O229" s="127">
        <f>'[1]2 КТП'!$C$11</f>
        <v>398828.27250000002</v>
      </c>
      <c r="P229" s="47"/>
      <c r="Q229" s="47"/>
    </row>
    <row r="230" spans="1:17" ht="12.75" hidden="1" customHeight="1" x14ac:dyDescent="0.3">
      <c r="A230" s="120" t="s">
        <v>288</v>
      </c>
      <c r="B230" s="11">
        <v>100</v>
      </c>
      <c r="C230" s="47">
        <v>10</v>
      </c>
      <c r="D230" s="47">
        <v>0.4</v>
      </c>
      <c r="E230" s="130">
        <f t="shared" si="3"/>
        <v>398828.27250000002</v>
      </c>
      <c r="F230" s="11" t="s">
        <v>51</v>
      </c>
      <c r="H230" s="11" t="s">
        <v>51</v>
      </c>
      <c r="I230" s="11" t="s">
        <v>51</v>
      </c>
      <c r="O230" s="127">
        <f>'[1]2 КТП'!$C$12</f>
        <v>398828.27250000002</v>
      </c>
    </row>
    <row r="231" spans="1:17" ht="12.75" hidden="1" customHeight="1" x14ac:dyDescent="0.3">
      <c r="A231" s="120" t="s">
        <v>289</v>
      </c>
      <c r="B231" s="11">
        <v>100</v>
      </c>
      <c r="C231" s="47">
        <v>6</v>
      </c>
      <c r="D231" s="47">
        <v>0.4</v>
      </c>
      <c r="E231" s="130">
        <f t="shared" si="3"/>
        <v>398828.27250000002</v>
      </c>
      <c r="F231" s="11" t="s">
        <v>51</v>
      </c>
      <c r="H231" s="11" t="s">
        <v>51</v>
      </c>
      <c r="I231" s="11" t="s">
        <v>51</v>
      </c>
      <c r="O231" s="127">
        <f>'[1]2 КТП'!$C$12</f>
        <v>398828.27250000002</v>
      </c>
    </row>
    <row r="232" spans="1:17" ht="12.75" hidden="1" customHeight="1" x14ac:dyDescent="0.3">
      <c r="A232" s="120" t="s">
        <v>290</v>
      </c>
      <c r="B232" s="11">
        <v>160</v>
      </c>
      <c r="C232" s="47">
        <v>10</v>
      </c>
      <c r="D232" s="47">
        <v>0.4</v>
      </c>
      <c r="E232" s="130">
        <f t="shared" si="3"/>
        <v>398828.27250000002</v>
      </c>
      <c r="F232" s="11" t="s">
        <v>51</v>
      </c>
      <c r="H232" s="11" t="s">
        <v>51</v>
      </c>
      <c r="I232" s="11" t="s">
        <v>51</v>
      </c>
      <c r="O232" s="127">
        <f>'[1]2 КТП'!$C$13</f>
        <v>398828.27250000002</v>
      </c>
    </row>
    <row r="233" spans="1:17" ht="12.75" hidden="1" customHeight="1" x14ac:dyDescent="0.3">
      <c r="A233" s="120" t="s">
        <v>291</v>
      </c>
      <c r="B233" s="11">
        <v>160</v>
      </c>
      <c r="C233" s="47">
        <v>6</v>
      </c>
      <c r="D233" s="47">
        <v>0.4</v>
      </c>
      <c r="E233" s="130">
        <f t="shared" ref="E233:E242" si="4">O233*(1+$E$71/100)</f>
        <v>398828.27250000002</v>
      </c>
      <c r="F233" s="11" t="s">
        <v>51</v>
      </c>
      <c r="H233" s="11" t="s">
        <v>51</v>
      </c>
      <c r="I233" s="11" t="s">
        <v>51</v>
      </c>
      <c r="O233" s="127">
        <f>'[1]2 КТП'!$C$13</f>
        <v>398828.27250000002</v>
      </c>
    </row>
    <row r="234" spans="1:17" ht="12.75" hidden="1" customHeight="1" x14ac:dyDescent="0.3">
      <c r="A234" s="120" t="s">
        <v>292</v>
      </c>
      <c r="B234" s="11">
        <v>250</v>
      </c>
      <c r="C234" s="47">
        <v>10</v>
      </c>
      <c r="D234" s="47">
        <v>0.4</v>
      </c>
      <c r="E234" s="130">
        <f t="shared" si="4"/>
        <v>398828.27250000002</v>
      </c>
      <c r="F234" s="11" t="s">
        <v>51</v>
      </c>
      <c r="H234" s="11" t="s">
        <v>51</v>
      </c>
      <c r="I234" s="11" t="s">
        <v>51</v>
      </c>
      <c r="O234" s="127">
        <f>'[1]2 КТП'!$C$14</f>
        <v>398828.27250000002</v>
      </c>
    </row>
    <row r="235" spans="1:17" ht="12.75" hidden="1" customHeight="1" x14ac:dyDescent="0.3">
      <c r="A235" s="120" t="s">
        <v>293</v>
      </c>
      <c r="B235" s="11">
        <v>250</v>
      </c>
      <c r="C235" s="47">
        <v>6</v>
      </c>
      <c r="D235" s="47">
        <v>0.4</v>
      </c>
      <c r="E235" s="130">
        <f t="shared" si="4"/>
        <v>398828.27250000002</v>
      </c>
      <c r="F235" s="11" t="s">
        <v>51</v>
      </c>
      <c r="H235" s="11" t="s">
        <v>51</v>
      </c>
      <c r="I235" s="11" t="s">
        <v>51</v>
      </c>
      <c r="O235" s="127">
        <f>'[1]2 КТП'!$C$14</f>
        <v>398828.27250000002</v>
      </c>
    </row>
    <row r="236" spans="1:17" ht="12.75" hidden="1" customHeight="1" x14ac:dyDescent="0.3">
      <c r="A236" s="120" t="s">
        <v>294</v>
      </c>
      <c r="B236" s="11">
        <v>400</v>
      </c>
      <c r="C236" s="47">
        <v>10</v>
      </c>
      <c r="D236" s="47">
        <v>0.4</v>
      </c>
      <c r="E236" s="130">
        <f t="shared" si="4"/>
        <v>398828.27250000002</v>
      </c>
      <c r="F236" s="11" t="s">
        <v>51</v>
      </c>
      <c r="H236" s="11" t="s">
        <v>51</v>
      </c>
      <c r="I236" s="11" t="s">
        <v>51</v>
      </c>
      <c r="O236" s="127">
        <f>'[1]2 КТП'!$C$15</f>
        <v>398828.27250000002</v>
      </c>
    </row>
    <row r="237" spans="1:17" ht="12.75" hidden="1" customHeight="1" x14ac:dyDescent="0.3">
      <c r="A237" s="120" t="s">
        <v>295</v>
      </c>
      <c r="B237" s="11">
        <v>400</v>
      </c>
      <c r="C237" s="47">
        <v>6</v>
      </c>
      <c r="D237" s="47">
        <v>0.4</v>
      </c>
      <c r="E237" s="130">
        <f t="shared" si="4"/>
        <v>398828.27250000002</v>
      </c>
      <c r="F237" s="11" t="s">
        <v>51</v>
      </c>
      <c r="H237" s="11" t="s">
        <v>51</v>
      </c>
      <c r="I237" s="11" t="s">
        <v>51</v>
      </c>
      <c r="O237" s="127">
        <f>'[1]2 КТП'!$C$15</f>
        <v>398828.27250000002</v>
      </c>
    </row>
    <row r="238" spans="1:17" ht="12.75" hidden="1" customHeight="1" x14ac:dyDescent="0.3">
      <c r="A238" s="120" t="s">
        <v>296</v>
      </c>
      <c r="B238" s="11">
        <v>630</v>
      </c>
      <c r="C238" s="47">
        <v>10</v>
      </c>
      <c r="D238" s="47">
        <v>0.4</v>
      </c>
      <c r="E238" s="130">
        <f t="shared" si="4"/>
        <v>400538.40749999997</v>
      </c>
      <c r="F238" s="11" t="s">
        <v>51</v>
      </c>
      <c r="H238" s="11" t="s">
        <v>51</v>
      </c>
      <c r="I238" s="11" t="s">
        <v>51</v>
      </c>
      <c r="O238" s="127">
        <f>'[1]2 КТП'!$C$16</f>
        <v>400538.40749999997</v>
      </c>
    </row>
    <row r="239" spans="1:17" ht="12.75" hidden="1" customHeight="1" x14ac:dyDescent="0.3">
      <c r="A239" s="120" t="s">
        <v>297</v>
      </c>
      <c r="B239" s="11">
        <v>630</v>
      </c>
      <c r="C239" s="47">
        <v>6</v>
      </c>
      <c r="D239" s="47">
        <v>0.4</v>
      </c>
      <c r="E239" s="130">
        <f t="shared" si="4"/>
        <v>400538.40749999997</v>
      </c>
      <c r="F239" s="11" t="s">
        <v>51</v>
      </c>
      <c r="H239" s="11" t="s">
        <v>51</v>
      </c>
      <c r="I239" s="11" t="s">
        <v>51</v>
      </c>
      <c r="O239" s="127">
        <f>'[1]2 КТП'!$C$16</f>
        <v>400538.40749999997</v>
      </c>
    </row>
    <row r="240" spans="1:17" ht="12.75" hidden="1" customHeight="1" x14ac:dyDescent="0.3">
      <c r="A240" s="120" t="s">
        <v>298</v>
      </c>
      <c r="B240" s="11">
        <v>1000</v>
      </c>
      <c r="C240" s="47">
        <v>10</v>
      </c>
      <c r="D240" s="47">
        <v>0.4</v>
      </c>
      <c r="E240" s="130">
        <f t="shared" si="4"/>
        <v>430646.42249999999</v>
      </c>
      <c r="F240" s="11" t="s">
        <v>51</v>
      </c>
      <c r="H240" s="11" t="s">
        <v>51</v>
      </c>
      <c r="I240" s="11" t="s">
        <v>51</v>
      </c>
      <c r="O240" s="127">
        <f>'[1]2 КТП'!$C$17</f>
        <v>430646.42249999999</v>
      </c>
    </row>
    <row r="241" spans="1:15" ht="12.75" hidden="1" customHeight="1" x14ac:dyDescent="0.3">
      <c r="A241" s="120" t="s">
        <v>299</v>
      </c>
      <c r="B241" s="11">
        <v>1000</v>
      </c>
      <c r="C241" s="47">
        <v>6</v>
      </c>
      <c r="D241" s="47">
        <v>0.4</v>
      </c>
      <c r="E241" s="130">
        <f t="shared" si="4"/>
        <v>430646.42249999999</v>
      </c>
      <c r="F241" s="11" t="s">
        <v>51</v>
      </c>
      <c r="H241" s="11" t="s">
        <v>51</v>
      </c>
      <c r="I241" s="11" t="s">
        <v>51</v>
      </c>
      <c r="O241" s="127">
        <f>'[1]2 КТП'!$C$17</f>
        <v>430646.42249999999</v>
      </c>
    </row>
    <row r="242" spans="1:15" ht="12.75" hidden="1" customHeight="1" x14ac:dyDescent="0.3">
      <c r="A242" s="120" t="s">
        <v>300</v>
      </c>
      <c r="B242" s="11">
        <v>25</v>
      </c>
      <c r="C242" s="11">
        <v>10</v>
      </c>
      <c r="D242" s="11">
        <v>0.4</v>
      </c>
      <c r="E242" s="130">
        <f t="shared" si="4"/>
        <v>386835.27750000003</v>
      </c>
      <c r="F242" s="116" t="s">
        <v>51</v>
      </c>
      <c r="H242" s="116" t="s">
        <v>51</v>
      </c>
      <c r="I242" s="116" t="s">
        <v>623</v>
      </c>
      <c r="O242" s="127">
        <f>'[1]2 КТП'!$F$11</f>
        <v>386835.27750000003</v>
      </c>
    </row>
    <row r="243" spans="1:15" ht="12.75" hidden="1" customHeight="1" x14ac:dyDescent="0.3">
      <c r="A243" s="120" t="s">
        <v>301</v>
      </c>
      <c r="B243" s="11">
        <v>25</v>
      </c>
      <c r="C243" s="11">
        <v>6</v>
      </c>
      <c r="D243" s="11">
        <v>0.4</v>
      </c>
      <c r="E243" s="130">
        <f t="shared" ref="E243:E269" si="5">O243*(1+$E$71/100)</f>
        <v>386835.27750000003</v>
      </c>
      <c r="F243" s="116" t="s">
        <v>51</v>
      </c>
      <c r="H243" s="116" t="s">
        <v>51</v>
      </c>
      <c r="I243" s="116" t="s">
        <v>623</v>
      </c>
      <c r="O243" s="127">
        <f>'[1]2 КТП'!$F$11</f>
        <v>386835.27750000003</v>
      </c>
    </row>
    <row r="244" spans="1:15" ht="12.75" hidden="1" customHeight="1" x14ac:dyDescent="0.3">
      <c r="A244" s="120" t="s">
        <v>302</v>
      </c>
      <c r="B244" s="11">
        <v>40</v>
      </c>
      <c r="C244" s="11">
        <v>10</v>
      </c>
      <c r="D244" s="11">
        <v>0.4</v>
      </c>
      <c r="E244" s="130">
        <f t="shared" si="5"/>
        <v>386835.27750000003</v>
      </c>
      <c r="F244" s="116" t="s">
        <v>51</v>
      </c>
      <c r="H244" s="116" t="s">
        <v>51</v>
      </c>
      <c r="I244" s="116" t="s">
        <v>623</v>
      </c>
      <c r="O244" s="127">
        <f>'[1]2 КТП'!$F$12</f>
        <v>386835.27750000003</v>
      </c>
    </row>
    <row r="245" spans="1:15" ht="12.75" hidden="1" customHeight="1" x14ac:dyDescent="0.3">
      <c r="A245" s="120" t="s">
        <v>303</v>
      </c>
      <c r="B245" s="11">
        <v>40</v>
      </c>
      <c r="C245" s="11">
        <v>6</v>
      </c>
      <c r="D245" s="11">
        <v>0.4</v>
      </c>
      <c r="E245" s="130">
        <f t="shared" si="5"/>
        <v>386835.27750000003</v>
      </c>
      <c r="F245" s="116" t="s">
        <v>51</v>
      </c>
      <c r="H245" s="116" t="s">
        <v>51</v>
      </c>
      <c r="I245" s="116" t="s">
        <v>623</v>
      </c>
      <c r="O245" s="127">
        <f>'[1]2 КТП'!$F$12</f>
        <v>386835.27750000003</v>
      </c>
    </row>
    <row r="246" spans="1:15" ht="12.75" hidden="1" customHeight="1" x14ac:dyDescent="0.3">
      <c r="A246" s="120" t="s">
        <v>304</v>
      </c>
      <c r="B246" s="11">
        <v>63</v>
      </c>
      <c r="C246" s="11">
        <v>10</v>
      </c>
      <c r="D246" s="11">
        <v>0.4</v>
      </c>
      <c r="E246" s="130">
        <f t="shared" si="5"/>
        <v>386835.27750000003</v>
      </c>
      <c r="F246" s="116" t="s">
        <v>51</v>
      </c>
      <c r="H246" s="116" t="s">
        <v>51</v>
      </c>
      <c r="I246" s="116" t="s">
        <v>623</v>
      </c>
      <c r="O246" s="127">
        <f>'[1]2 КТП'!$F$13</f>
        <v>386835.27750000003</v>
      </c>
    </row>
    <row r="247" spans="1:15" ht="12.75" hidden="1" customHeight="1" x14ac:dyDescent="0.3">
      <c r="A247" s="120" t="s">
        <v>305</v>
      </c>
      <c r="B247" s="11">
        <v>63</v>
      </c>
      <c r="C247" s="11">
        <v>6</v>
      </c>
      <c r="D247" s="11">
        <v>0.4</v>
      </c>
      <c r="E247" s="130">
        <f t="shared" si="5"/>
        <v>386835.27750000003</v>
      </c>
      <c r="F247" s="116" t="s">
        <v>51</v>
      </c>
      <c r="H247" s="116" t="s">
        <v>51</v>
      </c>
      <c r="I247" s="116" t="s">
        <v>623</v>
      </c>
      <c r="O247" s="127">
        <f>'[1]2 КТП'!$F$13</f>
        <v>386835.27750000003</v>
      </c>
    </row>
    <row r="248" spans="1:15" ht="12.75" hidden="1" customHeight="1" x14ac:dyDescent="0.3">
      <c r="A248" s="120" t="s">
        <v>306</v>
      </c>
      <c r="B248" s="11">
        <v>100</v>
      </c>
      <c r="C248" s="11">
        <v>10</v>
      </c>
      <c r="D248" s="11">
        <v>0.4</v>
      </c>
      <c r="E248" s="130">
        <f t="shared" si="5"/>
        <v>386835.27750000003</v>
      </c>
      <c r="F248" s="116" t="s">
        <v>51</v>
      </c>
      <c r="H248" s="116" t="s">
        <v>51</v>
      </c>
      <c r="I248" s="116" t="s">
        <v>623</v>
      </c>
      <c r="O248" s="127">
        <f>'[1]2 КТП'!$F$14</f>
        <v>386835.27750000003</v>
      </c>
    </row>
    <row r="249" spans="1:15" ht="12.75" hidden="1" customHeight="1" x14ac:dyDescent="0.3">
      <c r="A249" s="120" t="s">
        <v>307</v>
      </c>
      <c r="B249" s="11">
        <v>100</v>
      </c>
      <c r="C249" s="11">
        <v>6</v>
      </c>
      <c r="D249" s="11">
        <v>0.4</v>
      </c>
      <c r="E249" s="130">
        <f t="shared" si="5"/>
        <v>386835.27750000003</v>
      </c>
      <c r="F249" s="116" t="s">
        <v>51</v>
      </c>
      <c r="H249" s="116" t="s">
        <v>51</v>
      </c>
      <c r="I249" s="116" t="s">
        <v>623</v>
      </c>
      <c r="O249" s="127">
        <f>'[1]2 КТП'!$F$14</f>
        <v>386835.27750000003</v>
      </c>
    </row>
    <row r="250" spans="1:15" ht="12.75" hidden="1" customHeight="1" x14ac:dyDescent="0.3">
      <c r="A250" s="120" t="s">
        <v>308</v>
      </c>
      <c r="B250" s="11">
        <v>160</v>
      </c>
      <c r="C250" s="11">
        <v>10</v>
      </c>
      <c r="D250" s="11">
        <v>0.4</v>
      </c>
      <c r="E250" s="130">
        <f t="shared" si="5"/>
        <v>386835.27750000003</v>
      </c>
      <c r="F250" s="116" t="s">
        <v>51</v>
      </c>
      <c r="H250" s="116" t="s">
        <v>51</v>
      </c>
      <c r="I250" s="116" t="s">
        <v>623</v>
      </c>
      <c r="O250" s="127">
        <f>'[1]2 КТП'!$F$15</f>
        <v>386835.27750000003</v>
      </c>
    </row>
    <row r="251" spans="1:15" ht="12.75" hidden="1" customHeight="1" x14ac:dyDescent="0.3">
      <c r="A251" s="120" t="s">
        <v>309</v>
      </c>
      <c r="B251" s="11">
        <v>160</v>
      </c>
      <c r="C251" s="11">
        <v>6</v>
      </c>
      <c r="D251" s="11">
        <v>0.4</v>
      </c>
      <c r="E251" s="130">
        <f t="shared" si="5"/>
        <v>386835.27750000003</v>
      </c>
      <c r="F251" s="116" t="s">
        <v>51</v>
      </c>
      <c r="H251" s="116" t="s">
        <v>51</v>
      </c>
      <c r="I251" s="116" t="s">
        <v>623</v>
      </c>
      <c r="O251" s="127">
        <f>'[1]2 КТП'!$F$15</f>
        <v>386835.27750000003</v>
      </c>
    </row>
    <row r="252" spans="1:15" ht="12.75" hidden="1" customHeight="1" x14ac:dyDescent="0.3">
      <c r="A252" s="120" t="s">
        <v>310</v>
      </c>
      <c r="B252" s="11">
        <v>250</v>
      </c>
      <c r="C252" s="11">
        <v>10</v>
      </c>
      <c r="D252" s="11">
        <v>0.4</v>
      </c>
      <c r="E252" s="130">
        <f t="shared" si="5"/>
        <v>386835.27750000003</v>
      </c>
      <c r="F252" s="116" t="s">
        <v>51</v>
      </c>
      <c r="H252" s="116" t="s">
        <v>51</v>
      </c>
      <c r="I252" s="116" t="s">
        <v>623</v>
      </c>
      <c r="O252" s="127">
        <f>'[1]2 КТП'!$F$16</f>
        <v>386835.27750000003</v>
      </c>
    </row>
    <row r="253" spans="1:15" ht="12.75" hidden="1" customHeight="1" x14ac:dyDescent="0.3">
      <c r="A253" s="120" t="s">
        <v>311</v>
      </c>
      <c r="B253" s="11">
        <v>250</v>
      </c>
      <c r="C253" s="11">
        <v>6</v>
      </c>
      <c r="D253" s="11">
        <v>0.4</v>
      </c>
      <c r="E253" s="130">
        <f t="shared" si="5"/>
        <v>386835.27750000003</v>
      </c>
      <c r="F253" s="116" t="s">
        <v>51</v>
      </c>
      <c r="H253" s="116" t="s">
        <v>51</v>
      </c>
      <c r="I253" s="116" t="s">
        <v>623</v>
      </c>
      <c r="O253" s="127">
        <f>'[1]2 КТП'!$F$16</f>
        <v>386835.27750000003</v>
      </c>
    </row>
    <row r="254" spans="1:15" ht="12.75" hidden="1" customHeight="1" x14ac:dyDescent="0.3">
      <c r="A254" s="120" t="s">
        <v>312</v>
      </c>
      <c r="B254" s="11">
        <v>400</v>
      </c>
      <c r="C254" s="11">
        <v>10</v>
      </c>
      <c r="D254" s="11">
        <v>0.4</v>
      </c>
      <c r="E254" s="130">
        <f t="shared" si="5"/>
        <v>414125.46</v>
      </c>
      <c r="F254" s="116" t="s">
        <v>51</v>
      </c>
      <c r="H254" s="116" t="s">
        <v>51</v>
      </c>
      <c r="I254" s="116" t="s">
        <v>623</v>
      </c>
      <c r="O254" s="127">
        <f>'[1]2 КТП'!$F$17</f>
        <v>414125.46</v>
      </c>
    </row>
    <row r="255" spans="1:15" ht="12.75" hidden="1" customHeight="1" x14ac:dyDescent="0.3">
      <c r="A255" s="120" t="s">
        <v>313</v>
      </c>
      <c r="B255" s="11">
        <v>400</v>
      </c>
      <c r="C255" s="11">
        <v>6</v>
      </c>
      <c r="D255" s="11">
        <v>0.4</v>
      </c>
      <c r="E255" s="130">
        <f t="shared" si="5"/>
        <v>414125.46</v>
      </c>
      <c r="F255" s="116" t="s">
        <v>51</v>
      </c>
      <c r="H255" s="116" t="s">
        <v>51</v>
      </c>
      <c r="I255" s="116" t="s">
        <v>623</v>
      </c>
      <c r="O255" s="127">
        <f>'[1]2 КТП'!$F$17</f>
        <v>414125.46</v>
      </c>
    </row>
    <row r="256" spans="1:15" ht="12.75" hidden="1" customHeight="1" x14ac:dyDescent="0.3">
      <c r="A256" s="120" t="s">
        <v>314</v>
      </c>
      <c r="B256" s="11">
        <v>25</v>
      </c>
      <c r="C256" s="47">
        <v>10</v>
      </c>
      <c r="D256" s="47">
        <v>0.4</v>
      </c>
      <c r="E256" s="130">
        <f t="shared" si="5"/>
        <v>420828.92249999999</v>
      </c>
      <c r="F256" s="11" t="s">
        <v>51</v>
      </c>
      <c r="H256" s="116" t="s">
        <v>623</v>
      </c>
      <c r="I256" s="116" t="s">
        <v>623</v>
      </c>
      <c r="O256" s="127">
        <f>'[1]2 КТП'!$C$20</f>
        <v>420828.92249999999</v>
      </c>
    </row>
    <row r="257" spans="1:15" ht="12.75" hidden="1" customHeight="1" x14ac:dyDescent="0.3">
      <c r="A257" s="120" t="s">
        <v>315</v>
      </c>
      <c r="B257" s="11">
        <v>25</v>
      </c>
      <c r="C257" s="47">
        <v>6</v>
      </c>
      <c r="D257" s="47">
        <v>0.4</v>
      </c>
      <c r="E257" s="130">
        <f t="shared" si="5"/>
        <v>420828.92249999999</v>
      </c>
      <c r="F257" s="11" t="s">
        <v>51</v>
      </c>
      <c r="H257" s="116" t="s">
        <v>623</v>
      </c>
      <c r="I257" s="116" t="s">
        <v>623</v>
      </c>
      <c r="O257" s="127">
        <f>'[1]2 КТП'!$C$20</f>
        <v>420828.92249999999</v>
      </c>
    </row>
    <row r="258" spans="1:15" ht="12.75" hidden="1" customHeight="1" x14ac:dyDescent="0.3">
      <c r="A258" s="120" t="s">
        <v>316</v>
      </c>
      <c r="B258" s="11">
        <v>40</v>
      </c>
      <c r="C258" s="47">
        <v>10</v>
      </c>
      <c r="D258" s="47">
        <v>0.4</v>
      </c>
      <c r="E258" s="130">
        <f t="shared" si="5"/>
        <v>420828.92249999999</v>
      </c>
      <c r="F258" s="11" t="s">
        <v>51</v>
      </c>
      <c r="H258" s="116" t="s">
        <v>623</v>
      </c>
      <c r="I258" s="116" t="s">
        <v>623</v>
      </c>
      <c r="O258" s="127">
        <f>'[1]2 КТП'!$C$23</f>
        <v>420828.92249999999</v>
      </c>
    </row>
    <row r="259" spans="1:15" ht="12.75" hidden="1" customHeight="1" x14ac:dyDescent="0.3">
      <c r="A259" s="120" t="s">
        <v>317</v>
      </c>
      <c r="B259" s="11">
        <v>40</v>
      </c>
      <c r="C259" s="47">
        <v>6</v>
      </c>
      <c r="D259" s="47">
        <v>0.4</v>
      </c>
      <c r="E259" s="130">
        <f t="shared" si="5"/>
        <v>420828.92249999999</v>
      </c>
      <c r="F259" s="11" t="s">
        <v>51</v>
      </c>
      <c r="H259" s="116" t="s">
        <v>623</v>
      </c>
      <c r="I259" s="116" t="s">
        <v>623</v>
      </c>
      <c r="O259" s="127">
        <f>'[1]2 КТП'!$C$23</f>
        <v>420828.92249999999</v>
      </c>
    </row>
    <row r="260" spans="1:15" ht="12.75" hidden="1" customHeight="1" x14ac:dyDescent="0.3">
      <c r="A260" s="120" t="s">
        <v>318</v>
      </c>
      <c r="B260" s="11">
        <v>63</v>
      </c>
      <c r="C260" s="47">
        <v>10</v>
      </c>
      <c r="D260" s="47">
        <v>0.4</v>
      </c>
      <c r="E260" s="130">
        <f t="shared" si="5"/>
        <v>420828.92249999999</v>
      </c>
      <c r="F260" s="11" t="s">
        <v>51</v>
      </c>
      <c r="H260" s="116" t="s">
        <v>623</v>
      </c>
      <c r="I260" s="116" t="s">
        <v>623</v>
      </c>
      <c r="O260" s="127">
        <f>'[1]2 КТП'!$C$26</f>
        <v>420828.92249999999</v>
      </c>
    </row>
    <row r="261" spans="1:15" ht="12.75" hidden="1" customHeight="1" x14ac:dyDescent="0.3">
      <c r="A261" s="120" t="s">
        <v>319</v>
      </c>
      <c r="B261" s="11">
        <v>63</v>
      </c>
      <c r="C261" s="47">
        <v>6</v>
      </c>
      <c r="D261" s="47">
        <v>0.4</v>
      </c>
      <c r="E261" s="130">
        <f t="shared" si="5"/>
        <v>420828.92249999999</v>
      </c>
      <c r="F261" s="11" t="s">
        <v>51</v>
      </c>
      <c r="H261" s="116" t="s">
        <v>623</v>
      </c>
      <c r="I261" s="116" t="s">
        <v>623</v>
      </c>
      <c r="O261" s="127">
        <f>'[1]2 КТП'!$C$26</f>
        <v>420828.92249999999</v>
      </c>
    </row>
    <row r="262" spans="1:15" ht="12.75" hidden="1" customHeight="1" x14ac:dyDescent="0.3">
      <c r="A262" s="120" t="s">
        <v>320</v>
      </c>
      <c r="B262" s="11">
        <v>100</v>
      </c>
      <c r="C262" s="47">
        <v>10</v>
      </c>
      <c r="D262" s="47">
        <v>0.4</v>
      </c>
      <c r="E262" s="130">
        <f t="shared" si="5"/>
        <v>422036.42249999999</v>
      </c>
      <c r="F262" s="11" t="s">
        <v>51</v>
      </c>
      <c r="H262" s="116" t="s">
        <v>623</v>
      </c>
      <c r="I262" s="116" t="s">
        <v>623</v>
      </c>
      <c r="O262" s="127">
        <f>'[1]2 КТП'!$C$29</f>
        <v>422036.42249999999</v>
      </c>
    </row>
    <row r="263" spans="1:15" ht="12.75" hidden="1" customHeight="1" x14ac:dyDescent="0.3">
      <c r="A263" s="120" t="s">
        <v>321</v>
      </c>
      <c r="B263" s="11">
        <v>100</v>
      </c>
      <c r="C263" s="47">
        <v>6</v>
      </c>
      <c r="D263" s="47">
        <v>0.4</v>
      </c>
      <c r="E263" s="130">
        <f t="shared" si="5"/>
        <v>422036.42249999999</v>
      </c>
      <c r="F263" s="11" t="s">
        <v>51</v>
      </c>
      <c r="H263" s="116" t="s">
        <v>623</v>
      </c>
      <c r="I263" s="116" t="s">
        <v>623</v>
      </c>
      <c r="O263" s="127">
        <f>'[1]2 КТП'!$C$29</f>
        <v>422036.42249999999</v>
      </c>
    </row>
    <row r="264" spans="1:15" ht="12.75" hidden="1" customHeight="1" x14ac:dyDescent="0.3">
      <c r="A264" s="120" t="s">
        <v>322</v>
      </c>
      <c r="B264" s="11">
        <v>160</v>
      </c>
      <c r="C264" s="47">
        <v>10</v>
      </c>
      <c r="D264" s="47">
        <v>0.4</v>
      </c>
      <c r="E264" s="130">
        <f t="shared" si="5"/>
        <v>438268.26750000002</v>
      </c>
      <c r="F264" s="11" t="s">
        <v>51</v>
      </c>
      <c r="H264" s="116" t="s">
        <v>623</v>
      </c>
      <c r="I264" s="116" t="s">
        <v>623</v>
      </c>
      <c r="O264" s="127">
        <f>'[1]2 КТП'!$C$32</f>
        <v>438268.26750000002</v>
      </c>
    </row>
    <row r="265" spans="1:15" ht="12.75" hidden="1" customHeight="1" x14ac:dyDescent="0.3">
      <c r="A265" s="120" t="s">
        <v>323</v>
      </c>
      <c r="B265" s="11">
        <v>160</v>
      </c>
      <c r="C265" s="47">
        <v>6</v>
      </c>
      <c r="D265" s="47">
        <v>0.4</v>
      </c>
      <c r="E265" s="130">
        <f t="shared" si="5"/>
        <v>438268.26750000002</v>
      </c>
      <c r="F265" s="11" t="s">
        <v>51</v>
      </c>
      <c r="H265" s="116" t="s">
        <v>623</v>
      </c>
      <c r="I265" s="116" t="s">
        <v>623</v>
      </c>
      <c r="O265" s="127">
        <f>'[1]2 КТП'!$C$32</f>
        <v>438268.26750000002</v>
      </c>
    </row>
    <row r="266" spans="1:15" ht="12.75" hidden="1" customHeight="1" x14ac:dyDescent="0.3">
      <c r="A266" s="120" t="s">
        <v>324</v>
      </c>
      <c r="B266" s="11">
        <v>250</v>
      </c>
      <c r="C266" s="47">
        <v>10</v>
      </c>
      <c r="D266" s="47">
        <v>0.4</v>
      </c>
      <c r="E266" s="130">
        <f t="shared" si="5"/>
        <v>441174.66749999998</v>
      </c>
      <c r="F266" s="11" t="s">
        <v>51</v>
      </c>
      <c r="H266" s="116" t="s">
        <v>623</v>
      </c>
      <c r="I266" s="116" t="s">
        <v>623</v>
      </c>
      <c r="O266" s="127">
        <f>'[1]2 КТП'!$C$35</f>
        <v>441174.66749999998</v>
      </c>
    </row>
    <row r="267" spans="1:15" ht="12.75" hidden="1" customHeight="1" x14ac:dyDescent="0.3">
      <c r="A267" s="120" t="s">
        <v>325</v>
      </c>
      <c r="B267" s="11">
        <v>250</v>
      </c>
      <c r="C267" s="47">
        <v>6</v>
      </c>
      <c r="D267" s="47">
        <v>0.4</v>
      </c>
      <c r="E267" s="130">
        <f t="shared" si="5"/>
        <v>441174.66749999998</v>
      </c>
      <c r="F267" s="11" t="s">
        <v>51</v>
      </c>
      <c r="H267" s="116" t="s">
        <v>623</v>
      </c>
      <c r="I267" s="116" t="s">
        <v>623</v>
      </c>
      <c r="O267" s="127">
        <f>'[1]2 КТП'!$C$35</f>
        <v>441174.66749999998</v>
      </c>
    </row>
    <row r="268" spans="1:15" ht="12.75" hidden="1" customHeight="1" x14ac:dyDescent="0.3">
      <c r="A268" s="120" t="s">
        <v>326</v>
      </c>
      <c r="B268" s="11">
        <v>400</v>
      </c>
      <c r="C268" s="47">
        <v>10</v>
      </c>
      <c r="D268" s="47">
        <v>0.4</v>
      </c>
      <c r="E268" s="130">
        <f t="shared" si="5"/>
        <v>487972</v>
      </c>
      <c r="F268" s="11" t="s">
        <v>51</v>
      </c>
      <c r="H268" s="116" t="s">
        <v>623</v>
      </c>
      <c r="I268" s="116" t="s">
        <v>623</v>
      </c>
      <c r="O268" s="127">
        <f>'[1]2 КТП'!$C$38</f>
        <v>487972</v>
      </c>
    </row>
    <row r="269" spans="1:15" ht="12.75" hidden="1" customHeight="1" x14ac:dyDescent="0.3">
      <c r="A269" s="120" t="s">
        <v>327</v>
      </c>
      <c r="B269" s="11">
        <v>400</v>
      </c>
      <c r="C269" s="47">
        <v>6</v>
      </c>
      <c r="D269" s="47">
        <v>0.4</v>
      </c>
      <c r="E269" s="130">
        <f t="shared" si="5"/>
        <v>487972</v>
      </c>
      <c r="F269" s="11" t="s">
        <v>51</v>
      </c>
      <c r="H269" s="116" t="s">
        <v>623</v>
      </c>
      <c r="I269" s="116" t="s">
        <v>623</v>
      </c>
      <c r="O269" s="127">
        <f>'[1]2 КТП'!$C$38</f>
        <v>487972</v>
      </c>
    </row>
    <row r="270" spans="1:15" ht="12.75" hidden="1" customHeight="1" x14ac:dyDescent="0.3">
      <c r="A270" s="120" t="s">
        <v>328</v>
      </c>
      <c r="B270" s="11">
        <v>25</v>
      </c>
      <c r="C270" s="11">
        <v>10</v>
      </c>
      <c r="D270" s="11">
        <v>0.4</v>
      </c>
      <c r="E270" s="130">
        <f t="shared" ref="E270:E287" si="6">O270*(1+$E$71/100)</f>
        <v>418367.82750000001</v>
      </c>
      <c r="F270" s="116" t="s">
        <v>51</v>
      </c>
      <c r="H270" s="116" t="s">
        <v>51</v>
      </c>
      <c r="I270" s="116" t="s">
        <v>623</v>
      </c>
      <c r="O270" s="127">
        <f>'[1]2 КТП'!$F$20</f>
        <v>418367.82750000001</v>
      </c>
    </row>
    <row r="271" spans="1:15" ht="12.75" hidden="1" customHeight="1" x14ac:dyDescent="0.3">
      <c r="A271" s="122" t="s">
        <v>329</v>
      </c>
      <c r="B271" s="11">
        <v>25</v>
      </c>
      <c r="C271" s="11">
        <v>6</v>
      </c>
      <c r="D271" s="11">
        <v>0.4</v>
      </c>
      <c r="E271" s="130">
        <f t="shared" si="6"/>
        <v>418367.82750000001</v>
      </c>
      <c r="F271" s="116" t="s">
        <v>51</v>
      </c>
      <c r="H271" s="116" t="s">
        <v>51</v>
      </c>
      <c r="I271" s="116" t="s">
        <v>623</v>
      </c>
      <c r="O271" s="127">
        <f>'[1]2 КТП'!$F$20</f>
        <v>418367.82750000001</v>
      </c>
    </row>
    <row r="272" spans="1:15" ht="12.75" hidden="1" customHeight="1" x14ac:dyDescent="0.3">
      <c r="A272" s="120" t="s">
        <v>330</v>
      </c>
      <c r="B272" s="11">
        <v>40</v>
      </c>
      <c r="C272" s="11">
        <v>10</v>
      </c>
      <c r="D272" s="11">
        <v>0.4</v>
      </c>
      <c r="E272" s="130">
        <f t="shared" si="6"/>
        <v>418367.82750000001</v>
      </c>
      <c r="F272" s="116" t="s">
        <v>51</v>
      </c>
      <c r="H272" s="116" t="s">
        <v>51</v>
      </c>
      <c r="I272" s="116" t="s">
        <v>623</v>
      </c>
      <c r="O272" s="127">
        <f>'[1]2 КТП'!$F$23</f>
        <v>418367.82750000001</v>
      </c>
    </row>
    <row r="273" spans="1:15" ht="12.75" hidden="1" customHeight="1" x14ac:dyDescent="0.3">
      <c r="A273" s="120" t="s">
        <v>331</v>
      </c>
      <c r="B273" s="11">
        <v>40</v>
      </c>
      <c r="C273" s="11">
        <v>6</v>
      </c>
      <c r="D273" s="11">
        <v>0.4</v>
      </c>
      <c r="E273" s="130">
        <f t="shared" si="6"/>
        <v>418367.82750000001</v>
      </c>
      <c r="F273" s="116" t="s">
        <v>51</v>
      </c>
      <c r="H273" s="116" t="s">
        <v>51</v>
      </c>
      <c r="I273" s="116" t="s">
        <v>623</v>
      </c>
      <c r="O273" s="127">
        <f>'[1]2 КТП'!$F$23</f>
        <v>418367.82750000001</v>
      </c>
    </row>
    <row r="274" spans="1:15" ht="12.75" hidden="1" customHeight="1" x14ac:dyDescent="0.3">
      <c r="A274" s="120" t="s">
        <v>332</v>
      </c>
      <c r="B274" s="11">
        <v>63</v>
      </c>
      <c r="C274" s="11">
        <v>10</v>
      </c>
      <c r="D274" s="11">
        <v>0.4</v>
      </c>
      <c r="E274" s="130">
        <f t="shared" si="6"/>
        <v>418367.82750000001</v>
      </c>
      <c r="F274" s="116" t="s">
        <v>51</v>
      </c>
      <c r="H274" s="116" t="s">
        <v>51</v>
      </c>
      <c r="I274" s="116" t="s">
        <v>623</v>
      </c>
      <c r="O274" s="127">
        <f>'[1]2 КТП'!$F$26</f>
        <v>418367.82750000001</v>
      </c>
    </row>
    <row r="275" spans="1:15" ht="12.75" hidden="1" customHeight="1" x14ac:dyDescent="0.3">
      <c r="A275" s="120" t="s">
        <v>333</v>
      </c>
      <c r="B275" s="11">
        <v>63</v>
      </c>
      <c r="C275" s="11">
        <v>6</v>
      </c>
      <c r="D275" s="11">
        <v>0.4</v>
      </c>
      <c r="E275" s="130">
        <f t="shared" si="6"/>
        <v>418367.82750000001</v>
      </c>
      <c r="F275" s="116" t="s">
        <v>51</v>
      </c>
      <c r="H275" s="116" t="s">
        <v>51</v>
      </c>
      <c r="I275" s="116" t="s">
        <v>623</v>
      </c>
      <c r="O275" s="127">
        <f>'[1]2 КТП'!$F$26</f>
        <v>418367.82750000001</v>
      </c>
    </row>
    <row r="276" spans="1:15" ht="12.75" hidden="1" customHeight="1" x14ac:dyDescent="0.3">
      <c r="A276" s="120" t="s">
        <v>334</v>
      </c>
      <c r="B276" s="11">
        <v>100</v>
      </c>
      <c r="C276" s="11">
        <v>10</v>
      </c>
      <c r="D276" s="11">
        <v>0.4</v>
      </c>
      <c r="E276" s="130">
        <f t="shared" si="6"/>
        <v>410043.42749999999</v>
      </c>
      <c r="F276" s="116" t="s">
        <v>51</v>
      </c>
      <c r="H276" s="116" t="s">
        <v>51</v>
      </c>
      <c r="I276" s="116" t="s">
        <v>623</v>
      </c>
      <c r="O276" s="127">
        <f>'[1]2 КТП'!$F$29</f>
        <v>410043.42749999999</v>
      </c>
    </row>
    <row r="277" spans="1:15" ht="12.75" hidden="1" customHeight="1" x14ac:dyDescent="0.3">
      <c r="A277" s="120" t="s">
        <v>335</v>
      </c>
      <c r="B277" s="11">
        <v>100</v>
      </c>
      <c r="C277" s="11">
        <v>6</v>
      </c>
      <c r="D277" s="11">
        <v>0.4</v>
      </c>
      <c r="E277" s="130">
        <f t="shared" si="6"/>
        <v>410043.42749999999</v>
      </c>
      <c r="F277" s="116" t="s">
        <v>51</v>
      </c>
      <c r="H277" s="116" t="s">
        <v>51</v>
      </c>
      <c r="I277" s="116" t="s">
        <v>623</v>
      </c>
      <c r="O277" s="127">
        <f>'[1]2 КТП'!$F$29</f>
        <v>410043.42749999999</v>
      </c>
    </row>
    <row r="278" spans="1:15" ht="12.75" hidden="1" customHeight="1" x14ac:dyDescent="0.3">
      <c r="A278" s="120" t="s">
        <v>336</v>
      </c>
      <c r="B278" s="11">
        <v>160</v>
      </c>
      <c r="C278" s="11">
        <v>10</v>
      </c>
      <c r="D278" s="11">
        <v>0.4</v>
      </c>
      <c r="E278" s="130">
        <f t="shared" si="6"/>
        <v>412135.02750000003</v>
      </c>
      <c r="F278" s="116" t="s">
        <v>51</v>
      </c>
      <c r="H278" s="116" t="s">
        <v>51</v>
      </c>
      <c r="I278" s="116" t="s">
        <v>623</v>
      </c>
      <c r="O278" s="127">
        <f>'[1]2 КТП'!$F$32</f>
        <v>412135.02750000003</v>
      </c>
    </row>
    <row r="279" spans="1:15" ht="12.75" hidden="1" customHeight="1" x14ac:dyDescent="0.3">
      <c r="A279" s="120" t="s">
        <v>337</v>
      </c>
      <c r="B279" s="11">
        <v>160</v>
      </c>
      <c r="C279" s="11">
        <v>6</v>
      </c>
      <c r="D279" s="11">
        <v>0.4</v>
      </c>
      <c r="E279" s="130">
        <f t="shared" si="6"/>
        <v>412135.02750000003</v>
      </c>
      <c r="F279" s="116" t="s">
        <v>51</v>
      </c>
      <c r="H279" s="116" t="s">
        <v>51</v>
      </c>
      <c r="I279" s="116" t="s">
        <v>623</v>
      </c>
      <c r="O279" s="127">
        <f>'[1]2 КТП'!$F$32</f>
        <v>412135.02750000003</v>
      </c>
    </row>
    <row r="280" spans="1:15" ht="12.75" hidden="1" customHeight="1" x14ac:dyDescent="0.3">
      <c r="A280" s="120" t="s">
        <v>338</v>
      </c>
      <c r="B280" s="11">
        <v>250</v>
      </c>
      <c r="C280" s="11">
        <v>10</v>
      </c>
      <c r="D280" s="11">
        <v>0.4</v>
      </c>
      <c r="E280" s="130">
        <f t="shared" si="6"/>
        <v>427468.38750000001</v>
      </c>
      <c r="F280" s="116" t="s">
        <v>51</v>
      </c>
      <c r="H280" s="116" t="s">
        <v>51</v>
      </c>
      <c r="I280" s="116" t="s">
        <v>623</v>
      </c>
      <c r="O280" s="127">
        <f>'[1]2 КТП'!$F$35</f>
        <v>427468.38750000001</v>
      </c>
    </row>
    <row r="281" spans="1:15" ht="12.75" hidden="1" customHeight="1" x14ac:dyDescent="0.3">
      <c r="A281" s="120" t="s">
        <v>339</v>
      </c>
      <c r="B281" s="11">
        <v>250</v>
      </c>
      <c r="C281" s="11">
        <v>6</v>
      </c>
      <c r="D281" s="11">
        <v>0.4</v>
      </c>
      <c r="E281" s="130">
        <f t="shared" si="6"/>
        <v>427468.38750000001</v>
      </c>
      <c r="F281" s="116" t="s">
        <v>51</v>
      </c>
      <c r="H281" s="116" t="s">
        <v>51</v>
      </c>
      <c r="I281" s="116" t="s">
        <v>623</v>
      </c>
      <c r="O281" s="127">
        <f>'[1]2 КТП'!$F$35</f>
        <v>427468.38750000001</v>
      </c>
    </row>
    <row r="282" spans="1:15" ht="12.75" hidden="1" customHeight="1" x14ac:dyDescent="0.3">
      <c r="A282" s="120" t="s">
        <v>340</v>
      </c>
      <c r="B282" s="11">
        <v>400</v>
      </c>
      <c r="C282" s="11">
        <v>10</v>
      </c>
      <c r="D282" s="11">
        <v>0.4</v>
      </c>
      <c r="E282" s="130">
        <f t="shared" si="6"/>
        <v>471451</v>
      </c>
      <c r="F282" s="116" t="s">
        <v>51</v>
      </c>
      <c r="H282" s="116" t="s">
        <v>51</v>
      </c>
      <c r="I282" s="116" t="s">
        <v>623</v>
      </c>
      <c r="O282" s="127">
        <f>'[1]2 КТП'!$F$38</f>
        <v>471451</v>
      </c>
    </row>
    <row r="283" spans="1:15" ht="12.75" hidden="1" customHeight="1" x14ac:dyDescent="0.3">
      <c r="A283" s="120" t="s">
        <v>341</v>
      </c>
      <c r="B283" s="11">
        <v>400</v>
      </c>
      <c r="C283" s="11">
        <v>6</v>
      </c>
      <c r="D283" s="11">
        <v>0.4</v>
      </c>
      <c r="E283" s="130">
        <f t="shared" si="6"/>
        <v>471451</v>
      </c>
      <c r="F283" s="116" t="s">
        <v>51</v>
      </c>
      <c r="H283" s="116" t="s">
        <v>51</v>
      </c>
      <c r="I283" s="116" t="s">
        <v>623</v>
      </c>
      <c r="O283" s="127">
        <f>'[1]2 КТП'!$F$38</f>
        <v>471451</v>
      </c>
    </row>
    <row r="284" spans="1:15" ht="12.75" hidden="1" customHeight="1" x14ac:dyDescent="0.3">
      <c r="A284" s="120" t="s">
        <v>342</v>
      </c>
      <c r="B284" s="11">
        <v>630</v>
      </c>
      <c r="C284" s="47">
        <v>10</v>
      </c>
      <c r="D284" s="47">
        <v>0.4</v>
      </c>
      <c r="E284" s="130">
        <f t="shared" si="6"/>
        <v>444475.08</v>
      </c>
      <c r="F284" s="11" t="s">
        <v>51</v>
      </c>
      <c r="H284" s="116" t="s">
        <v>623</v>
      </c>
      <c r="I284" s="116" t="s">
        <v>623</v>
      </c>
      <c r="O284" s="127">
        <f>'[1]2 КТП'!$C$43</f>
        <v>444475.08</v>
      </c>
    </row>
    <row r="285" spans="1:15" ht="12.75" hidden="1" customHeight="1" x14ac:dyDescent="0.3">
      <c r="A285" s="120" t="s">
        <v>343</v>
      </c>
      <c r="B285" s="11">
        <v>630</v>
      </c>
      <c r="C285" s="47">
        <v>6</v>
      </c>
      <c r="D285" s="47">
        <v>0.4</v>
      </c>
      <c r="E285" s="130">
        <f t="shared" si="6"/>
        <v>444475.08</v>
      </c>
      <c r="F285" s="11" t="s">
        <v>51</v>
      </c>
      <c r="H285" s="116" t="s">
        <v>623</v>
      </c>
      <c r="I285" s="116" t="s">
        <v>623</v>
      </c>
      <c r="O285" s="127">
        <f>'[1]2 КТП'!$C$43</f>
        <v>444475.08</v>
      </c>
    </row>
    <row r="286" spans="1:15" ht="12.75" hidden="1" customHeight="1" x14ac:dyDescent="0.3">
      <c r="A286" s="120" t="s">
        <v>344</v>
      </c>
      <c r="B286" s="11">
        <v>1000</v>
      </c>
      <c r="C286" s="47">
        <v>10</v>
      </c>
      <c r="D286" s="47">
        <v>0.4</v>
      </c>
      <c r="E286" s="130">
        <f t="shared" si="6"/>
        <v>768041.19</v>
      </c>
      <c r="F286" s="11" t="s">
        <v>51</v>
      </c>
      <c r="H286" s="116" t="s">
        <v>623</v>
      </c>
      <c r="I286" s="116" t="s">
        <v>623</v>
      </c>
      <c r="O286" s="127">
        <f>'[1]2 КТП'!$C$44</f>
        <v>768041.19</v>
      </c>
    </row>
    <row r="287" spans="1:15" ht="12.75" hidden="1" customHeight="1" x14ac:dyDescent="0.3">
      <c r="A287" s="120" t="s">
        <v>345</v>
      </c>
      <c r="B287" s="11">
        <v>1000</v>
      </c>
      <c r="C287" s="47">
        <v>6</v>
      </c>
      <c r="D287" s="47">
        <v>0.4</v>
      </c>
      <c r="E287" s="130">
        <f t="shared" si="6"/>
        <v>768041.19</v>
      </c>
      <c r="F287" s="11" t="s">
        <v>51</v>
      </c>
      <c r="H287" s="116" t="s">
        <v>623</v>
      </c>
      <c r="I287" s="116" t="s">
        <v>623</v>
      </c>
      <c r="O287" s="127">
        <f>'[1]2 КТП'!$C$44</f>
        <v>768041.19</v>
      </c>
    </row>
    <row r="288" spans="1:15" ht="12.75" hidden="1" customHeight="1" x14ac:dyDescent="0.3">
      <c r="A288" s="120" t="s">
        <v>221</v>
      </c>
      <c r="B288" s="11">
        <v>630</v>
      </c>
      <c r="C288" s="11">
        <v>10</v>
      </c>
      <c r="D288" s="11">
        <v>0.4</v>
      </c>
      <c r="E288" s="130">
        <f t="shared" ref="E288:E295" si="7">O288*(1+$E$71/100)</f>
        <v>420856.22249999997</v>
      </c>
      <c r="F288" s="116" t="s">
        <v>51</v>
      </c>
      <c r="H288" s="116" t="s">
        <v>51</v>
      </c>
      <c r="I288" s="116" t="s">
        <v>623</v>
      </c>
      <c r="O288" s="127">
        <f>'[1]2 КТП'!$F$43</f>
        <v>420856.22249999997</v>
      </c>
    </row>
    <row r="289" spans="1:15" ht="12.75" hidden="1" customHeight="1" x14ac:dyDescent="0.3">
      <c r="A289" s="120" t="s">
        <v>220</v>
      </c>
      <c r="B289" s="11">
        <v>630</v>
      </c>
      <c r="C289" s="11">
        <v>6</v>
      </c>
      <c r="D289" s="11">
        <v>0.4</v>
      </c>
      <c r="E289" s="130">
        <f t="shared" si="7"/>
        <v>420856.22249999997</v>
      </c>
      <c r="F289" s="116" t="s">
        <v>51</v>
      </c>
      <c r="H289" s="116" t="s">
        <v>51</v>
      </c>
      <c r="I289" s="116" t="s">
        <v>623</v>
      </c>
      <c r="O289" s="127">
        <f>'[1]2 КТП'!$F$43</f>
        <v>420856.22249999997</v>
      </c>
    </row>
    <row r="290" spans="1:15" ht="12.75" hidden="1" customHeight="1" x14ac:dyDescent="0.3">
      <c r="A290" s="120" t="s">
        <v>346</v>
      </c>
      <c r="B290" s="11">
        <v>1000</v>
      </c>
      <c r="C290" s="11">
        <v>10</v>
      </c>
      <c r="D290" s="11">
        <v>0.4</v>
      </c>
      <c r="E290" s="130">
        <f t="shared" si="7"/>
        <v>718478.30249999999</v>
      </c>
      <c r="F290" s="116" t="s">
        <v>51</v>
      </c>
      <c r="H290" s="116" t="s">
        <v>51</v>
      </c>
      <c r="I290" s="116" t="s">
        <v>623</v>
      </c>
      <c r="O290" s="127">
        <f>'[1]2 КТП'!$F$44</f>
        <v>718478.30249999999</v>
      </c>
    </row>
    <row r="291" spans="1:15" ht="12.75" hidden="1" customHeight="1" x14ac:dyDescent="0.3">
      <c r="A291" s="120" t="s">
        <v>347</v>
      </c>
      <c r="B291" s="11">
        <v>1000</v>
      </c>
      <c r="C291" s="11">
        <v>6</v>
      </c>
      <c r="D291" s="11">
        <v>0.4</v>
      </c>
      <c r="E291" s="130">
        <f t="shared" si="7"/>
        <v>718478.30249999999</v>
      </c>
      <c r="F291" s="116" t="s">
        <v>51</v>
      </c>
      <c r="H291" s="116" t="s">
        <v>51</v>
      </c>
      <c r="I291" s="116" t="s">
        <v>623</v>
      </c>
      <c r="O291" s="127">
        <f>'[1]2 КТП'!$F$44</f>
        <v>718478.30249999999</v>
      </c>
    </row>
    <row r="292" spans="1:15" ht="12.75" hidden="1" customHeight="1" x14ac:dyDescent="0.3">
      <c r="A292" s="120" t="s">
        <v>348</v>
      </c>
      <c r="B292" s="11">
        <v>630</v>
      </c>
      <c r="C292" s="47">
        <v>10</v>
      </c>
      <c r="D292" s="47">
        <v>0.4</v>
      </c>
      <c r="E292" s="130">
        <f t="shared" si="7"/>
        <v>653307</v>
      </c>
      <c r="F292" s="11" t="s">
        <v>51</v>
      </c>
      <c r="H292" s="116" t="s">
        <v>623</v>
      </c>
      <c r="I292" s="116" t="s">
        <v>623</v>
      </c>
      <c r="O292" s="127">
        <f>'[1]2 КТП'!$C$47</f>
        <v>653307</v>
      </c>
    </row>
    <row r="293" spans="1:15" ht="12.75" hidden="1" customHeight="1" x14ac:dyDescent="0.3">
      <c r="A293" s="120" t="s">
        <v>349</v>
      </c>
      <c r="B293" s="11">
        <v>630</v>
      </c>
      <c r="C293" s="47">
        <v>6</v>
      </c>
      <c r="D293" s="47">
        <v>0.4</v>
      </c>
      <c r="E293" s="130">
        <f t="shared" si="7"/>
        <v>653307</v>
      </c>
      <c r="F293" s="11" t="s">
        <v>51</v>
      </c>
      <c r="H293" s="116" t="s">
        <v>623</v>
      </c>
      <c r="I293" s="116" t="s">
        <v>623</v>
      </c>
      <c r="O293" s="127">
        <f>'[1]2 КТП'!$C$47</f>
        <v>653307</v>
      </c>
    </row>
    <row r="294" spans="1:15" ht="12.75" hidden="1" customHeight="1" x14ac:dyDescent="0.3">
      <c r="A294" s="120" t="s">
        <v>350</v>
      </c>
      <c r="B294" s="11">
        <v>1000</v>
      </c>
      <c r="C294" s="47">
        <v>10</v>
      </c>
      <c r="D294" s="47">
        <v>0.4</v>
      </c>
      <c r="E294" s="130">
        <f t="shared" si="7"/>
        <v>986251</v>
      </c>
      <c r="F294" s="11" t="s">
        <v>51</v>
      </c>
      <c r="H294" s="116" t="s">
        <v>623</v>
      </c>
      <c r="I294" s="116" t="s">
        <v>623</v>
      </c>
      <c r="O294" s="127">
        <f>'[1]2 КТП'!$C$50</f>
        <v>986251</v>
      </c>
    </row>
    <row r="295" spans="1:15" ht="12.75" hidden="1" customHeight="1" x14ac:dyDescent="0.3">
      <c r="A295" s="120" t="s">
        <v>351</v>
      </c>
      <c r="B295" s="11">
        <v>1000</v>
      </c>
      <c r="C295" s="47">
        <v>6</v>
      </c>
      <c r="D295" s="47">
        <v>0.4</v>
      </c>
      <c r="E295" s="130">
        <f t="shared" si="7"/>
        <v>986251</v>
      </c>
      <c r="F295" s="11" t="s">
        <v>51</v>
      </c>
      <c r="H295" s="116" t="s">
        <v>623</v>
      </c>
      <c r="I295" s="116" t="s">
        <v>623</v>
      </c>
      <c r="O295" s="127">
        <f>'[1]2 КТП'!$C$50</f>
        <v>986251</v>
      </c>
    </row>
    <row r="296" spans="1:15" ht="12.75" hidden="1" customHeight="1" x14ac:dyDescent="0.3">
      <c r="A296" s="120" t="s">
        <v>352</v>
      </c>
      <c r="B296" s="11">
        <v>630</v>
      </c>
      <c r="C296" s="11">
        <v>10</v>
      </c>
      <c r="D296" s="11">
        <v>0.4</v>
      </c>
      <c r="E296" s="130">
        <f t="shared" ref="E296:E316" si="8">O296*(1+$E$71/100)</f>
        <v>626688</v>
      </c>
      <c r="F296" s="116" t="s">
        <v>51</v>
      </c>
      <c r="H296" s="116" t="s">
        <v>51</v>
      </c>
      <c r="I296" s="116" t="s">
        <v>623</v>
      </c>
      <c r="O296" s="127">
        <f>'[1]2 КТП'!$F$47</f>
        <v>626688</v>
      </c>
    </row>
    <row r="297" spans="1:15" ht="12.75" hidden="1" customHeight="1" x14ac:dyDescent="0.3">
      <c r="A297" s="120" t="s">
        <v>353</v>
      </c>
      <c r="B297" s="11">
        <v>630</v>
      </c>
      <c r="C297" s="11">
        <v>6</v>
      </c>
      <c r="D297" s="11">
        <v>0.4</v>
      </c>
      <c r="E297" s="130">
        <f t="shared" si="8"/>
        <v>626688</v>
      </c>
      <c r="F297" s="116" t="s">
        <v>51</v>
      </c>
      <c r="H297" s="116" t="s">
        <v>51</v>
      </c>
      <c r="I297" s="116" t="s">
        <v>623</v>
      </c>
      <c r="O297" s="127">
        <f>'[1]2 КТП'!$F$47</f>
        <v>626688</v>
      </c>
    </row>
    <row r="298" spans="1:15" ht="12.75" hidden="1" customHeight="1" x14ac:dyDescent="0.3">
      <c r="A298" s="120" t="s">
        <v>354</v>
      </c>
      <c r="B298" s="11">
        <v>1000</v>
      </c>
      <c r="C298" s="11">
        <v>10</v>
      </c>
      <c r="D298" s="11">
        <v>0.4</v>
      </c>
      <c r="E298" s="130">
        <f t="shared" si="8"/>
        <v>936595</v>
      </c>
      <c r="F298" s="116" t="s">
        <v>51</v>
      </c>
      <c r="H298" s="116" t="s">
        <v>51</v>
      </c>
      <c r="I298" s="116" t="s">
        <v>623</v>
      </c>
      <c r="O298" s="127">
        <f>'[1]2 КТП'!$F$50</f>
        <v>936595</v>
      </c>
    </row>
    <row r="299" spans="1:15" ht="12.75" hidden="1" customHeight="1" x14ac:dyDescent="0.3">
      <c r="A299" s="120" t="s">
        <v>355</v>
      </c>
      <c r="B299" s="11">
        <v>1000</v>
      </c>
      <c r="C299" s="11">
        <v>6</v>
      </c>
      <c r="D299" s="11">
        <v>0.4</v>
      </c>
      <c r="E299" s="130">
        <f t="shared" si="8"/>
        <v>936595</v>
      </c>
      <c r="F299" s="116" t="s">
        <v>51</v>
      </c>
      <c r="H299" s="116" t="s">
        <v>51</v>
      </c>
      <c r="I299" s="116" t="s">
        <v>623</v>
      </c>
      <c r="O299" s="127">
        <f>'[1]2 КТП'!$F$50</f>
        <v>936595</v>
      </c>
    </row>
    <row r="300" spans="1:15" ht="12.75" hidden="1" customHeight="1" x14ac:dyDescent="0.3">
      <c r="A300" s="120" t="s">
        <v>627</v>
      </c>
      <c r="B300" s="11">
        <v>25</v>
      </c>
      <c r="C300" s="11">
        <v>10</v>
      </c>
      <c r="D300" s="47">
        <v>0.4</v>
      </c>
      <c r="E300" s="130">
        <f t="shared" si="8"/>
        <v>433478.27250000002</v>
      </c>
      <c r="H300" s="116" t="s">
        <v>623</v>
      </c>
      <c r="O300" s="127">
        <f>'[1]2 КТП'!$C$55</f>
        <v>433478.27250000002</v>
      </c>
    </row>
    <row r="301" spans="1:15" ht="12.75" hidden="1" customHeight="1" x14ac:dyDescent="0.3">
      <c r="A301" s="120" t="s">
        <v>356</v>
      </c>
      <c r="B301" s="11">
        <v>25</v>
      </c>
      <c r="C301" s="47">
        <v>6</v>
      </c>
      <c r="D301" s="47">
        <v>0.4</v>
      </c>
      <c r="E301" s="130">
        <f t="shared" si="8"/>
        <v>433478.27250000002</v>
      </c>
      <c r="F301" s="11" t="s">
        <v>51</v>
      </c>
      <c r="H301" s="116" t="s">
        <v>623</v>
      </c>
      <c r="I301" s="116" t="s">
        <v>623</v>
      </c>
      <c r="O301" s="127">
        <f>'[1]2 КТП'!$C$55</f>
        <v>433478.27250000002</v>
      </c>
    </row>
    <row r="302" spans="1:15" ht="12.75" hidden="1" customHeight="1" x14ac:dyDescent="0.3">
      <c r="A302" s="120" t="s">
        <v>357</v>
      </c>
      <c r="B302" s="11">
        <v>40</v>
      </c>
      <c r="C302" s="47">
        <v>10</v>
      </c>
      <c r="D302" s="47">
        <v>0.4</v>
      </c>
      <c r="E302" s="130">
        <f t="shared" si="8"/>
        <v>433478.27250000002</v>
      </c>
      <c r="F302" s="11" t="s">
        <v>51</v>
      </c>
      <c r="H302" s="116" t="s">
        <v>623</v>
      </c>
      <c r="I302" s="116" t="s">
        <v>623</v>
      </c>
      <c r="O302" s="127">
        <f>'[1]2 КТП'!$C$57</f>
        <v>433478.27250000002</v>
      </c>
    </row>
    <row r="303" spans="1:15" ht="12.75" hidden="1" customHeight="1" x14ac:dyDescent="0.3">
      <c r="A303" s="120" t="s">
        <v>358</v>
      </c>
      <c r="B303" s="11">
        <v>40</v>
      </c>
      <c r="C303" s="47">
        <v>6</v>
      </c>
      <c r="D303" s="47">
        <v>0.4</v>
      </c>
      <c r="E303" s="130">
        <f t="shared" si="8"/>
        <v>433478.27250000002</v>
      </c>
      <c r="F303" s="11" t="s">
        <v>51</v>
      </c>
      <c r="H303" s="116" t="s">
        <v>623</v>
      </c>
      <c r="I303" s="116" t="s">
        <v>623</v>
      </c>
      <c r="O303" s="127">
        <f>'[1]2 КТП'!$C$57</f>
        <v>433478.27250000002</v>
      </c>
    </row>
    <row r="304" spans="1:15" ht="12.75" hidden="1" customHeight="1" x14ac:dyDescent="0.3">
      <c r="A304" s="120" t="s">
        <v>359</v>
      </c>
      <c r="B304" s="11">
        <v>63</v>
      </c>
      <c r="C304" s="47">
        <v>10</v>
      </c>
      <c r="D304" s="47">
        <v>0.4</v>
      </c>
      <c r="E304" s="130">
        <f t="shared" si="8"/>
        <v>433478.27250000002</v>
      </c>
      <c r="F304" s="11" t="s">
        <v>51</v>
      </c>
      <c r="H304" s="116" t="s">
        <v>623</v>
      </c>
      <c r="I304" s="116" t="s">
        <v>623</v>
      </c>
      <c r="O304" s="127">
        <f>'[1]2 КТП'!$C$59</f>
        <v>433478.27250000002</v>
      </c>
    </row>
    <row r="305" spans="1:15" ht="12.75" hidden="1" customHeight="1" x14ac:dyDescent="0.3">
      <c r="A305" s="120" t="s">
        <v>360</v>
      </c>
      <c r="B305" s="11">
        <v>63</v>
      </c>
      <c r="C305" s="47">
        <v>6</v>
      </c>
      <c r="D305" s="47">
        <v>0.4</v>
      </c>
      <c r="E305" s="130">
        <f t="shared" si="8"/>
        <v>433478.27250000002</v>
      </c>
      <c r="F305" s="11" t="s">
        <v>51</v>
      </c>
      <c r="H305" s="116" t="s">
        <v>623</v>
      </c>
      <c r="I305" s="116" t="s">
        <v>623</v>
      </c>
      <c r="O305" s="127">
        <f>'[1]2 КТП'!$C$59</f>
        <v>433478.27250000002</v>
      </c>
    </row>
    <row r="306" spans="1:15" ht="12.75" hidden="1" customHeight="1" x14ac:dyDescent="0.3">
      <c r="A306" s="120" t="s">
        <v>361</v>
      </c>
      <c r="B306" s="11">
        <v>100</v>
      </c>
      <c r="C306" s="47">
        <v>10</v>
      </c>
      <c r="D306" s="47">
        <v>0.4</v>
      </c>
      <c r="E306" s="130">
        <f t="shared" si="8"/>
        <v>433478.27250000002</v>
      </c>
      <c r="F306" s="11" t="s">
        <v>51</v>
      </c>
      <c r="H306" s="116" t="s">
        <v>623</v>
      </c>
      <c r="I306" s="116" t="s">
        <v>623</v>
      </c>
      <c r="O306" s="127">
        <f>'[1]2 КТП'!$C$61</f>
        <v>433478.27250000002</v>
      </c>
    </row>
    <row r="307" spans="1:15" ht="12.75" hidden="1" customHeight="1" x14ac:dyDescent="0.3">
      <c r="A307" s="120" t="s">
        <v>362</v>
      </c>
      <c r="B307" s="11">
        <v>100</v>
      </c>
      <c r="C307" s="47">
        <v>6</v>
      </c>
      <c r="D307" s="47">
        <v>0.4</v>
      </c>
      <c r="E307" s="130">
        <f t="shared" si="8"/>
        <v>433478.27250000002</v>
      </c>
      <c r="F307" s="11" t="s">
        <v>51</v>
      </c>
      <c r="H307" s="116" t="s">
        <v>623</v>
      </c>
      <c r="I307" s="116" t="s">
        <v>623</v>
      </c>
      <c r="O307" s="127">
        <f>'[1]2 КТП'!$C$61</f>
        <v>433478.27250000002</v>
      </c>
    </row>
    <row r="308" spans="1:15" ht="12.75" hidden="1" customHeight="1" x14ac:dyDescent="0.3">
      <c r="A308" s="120" t="s">
        <v>626</v>
      </c>
      <c r="B308" s="11">
        <v>160</v>
      </c>
      <c r="C308" s="47">
        <v>10</v>
      </c>
      <c r="D308" s="47">
        <v>0.4</v>
      </c>
      <c r="E308" s="130">
        <f t="shared" si="8"/>
        <v>433478.27250000002</v>
      </c>
      <c r="F308" s="11" t="s">
        <v>51</v>
      </c>
      <c r="H308" s="116" t="s">
        <v>623</v>
      </c>
      <c r="I308" s="116" t="s">
        <v>623</v>
      </c>
      <c r="O308" s="127">
        <f>'[1]2 КТП'!$C$63</f>
        <v>433478.27250000002</v>
      </c>
    </row>
    <row r="309" spans="1:15" ht="12.75" hidden="1" customHeight="1" x14ac:dyDescent="0.3">
      <c r="A309" s="120" t="s">
        <v>363</v>
      </c>
      <c r="B309" s="11">
        <v>160</v>
      </c>
      <c r="C309" s="47">
        <v>6</v>
      </c>
      <c r="D309" s="47">
        <v>0.4</v>
      </c>
      <c r="E309" s="130">
        <f t="shared" si="8"/>
        <v>433478.27250000002</v>
      </c>
      <c r="F309" s="11" t="s">
        <v>51</v>
      </c>
      <c r="H309" s="116" t="s">
        <v>623</v>
      </c>
      <c r="I309" s="116" t="s">
        <v>623</v>
      </c>
      <c r="O309" s="127">
        <f>'[1]2 КТП'!$C$63</f>
        <v>433478.27250000002</v>
      </c>
    </row>
    <row r="310" spans="1:15" ht="12.75" hidden="1" customHeight="1" x14ac:dyDescent="0.3">
      <c r="A310" s="120" t="s">
        <v>364</v>
      </c>
      <c r="B310" s="11">
        <v>250</v>
      </c>
      <c r="C310" s="47">
        <v>10</v>
      </c>
      <c r="D310" s="47">
        <v>0.4</v>
      </c>
      <c r="E310" s="130">
        <f t="shared" si="8"/>
        <v>437711.5575</v>
      </c>
      <c r="F310" s="11" t="s">
        <v>51</v>
      </c>
      <c r="H310" s="116" t="s">
        <v>623</v>
      </c>
      <c r="I310" s="116" t="s">
        <v>623</v>
      </c>
      <c r="O310" s="127">
        <f>'[1]2 КТП'!$C$65</f>
        <v>437711.5575</v>
      </c>
    </row>
    <row r="311" spans="1:15" ht="12.75" hidden="1" customHeight="1" x14ac:dyDescent="0.3">
      <c r="A311" s="120" t="s">
        <v>365</v>
      </c>
      <c r="B311" s="11">
        <v>250</v>
      </c>
      <c r="C311" s="47">
        <v>6</v>
      </c>
      <c r="D311" s="47">
        <v>0.4</v>
      </c>
      <c r="E311" s="130">
        <f t="shared" si="8"/>
        <v>437711.5575</v>
      </c>
      <c r="F311" s="11" t="s">
        <v>51</v>
      </c>
      <c r="H311" s="116" t="s">
        <v>623</v>
      </c>
      <c r="I311" s="116" t="s">
        <v>623</v>
      </c>
      <c r="O311" s="127">
        <f>'[1]2 КТП'!$C$65</f>
        <v>437711.5575</v>
      </c>
    </row>
    <row r="312" spans="1:15" ht="12.75" hidden="1" customHeight="1" x14ac:dyDescent="0.3">
      <c r="A312" s="120" t="s">
        <v>366</v>
      </c>
      <c r="B312" s="11">
        <v>400</v>
      </c>
      <c r="C312" s="47">
        <v>10</v>
      </c>
      <c r="D312" s="47">
        <v>0.4</v>
      </c>
      <c r="E312" s="130">
        <f t="shared" si="8"/>
        <v>467816.42249999999</v>
      </c>
      <c r="F312" s="11" t="s">
        <v>51</v>
      </c>
      <c r="H312" s="116" t="s">
        <v>623</v>
      </c>
      <c r="I312" s="116" t="s">
        <v>623</v>
      </c>
      <c r="O312" s="127">
        <f>'[1]2 КТП'!$C$67</f>
        <v>467816.42249999999</v>
      </c>
    </row>
    <row r="313" spans="1:15" ht="12.75" hidden="1" customHeight="1" x14ac:dyDescent="0.3">
      <c r="A313" s="120" t="s">
        <v>367</v>
      </c>
      <c r="B313" s="11">
        <v>400</v>
      </c>
      <c r="C313" s="47">
        <v>6</v>
      </c>
      <c r="D313" s="47">
        <v>0.4</v>
      </c>
      <c r="E313" s="130">
        <f t="shared" si="8"/>
        <v>467816.42249999999</v>
      </c>
      <c r="F313" s="11" t="s">
        <v>51</v>
      </c>
      <c r="H313" s="116" t="s">
        <v>623</v>
      </c>
      <c r="I313" s="116" t="s">
        <v>623</v>
      </c>
      <c r="O313" s="127">
        <f>'[1]2 КТП'!$C$67</f>
        <v>467816.42249999999</v>
      </c>
    </row>
    <row r="314" spans="1:15" ht="12.75" hidden="1" customHeight="1" x14ac:dyDescent="0.3">
      <c r="A314" s="120" t="s">
        <v>368</v>
      </c>
      <c r="B314" s="11">
        <v>25</v>
      </c>
      <c r="C314" s="11">
        <v>10</v>
      </c>
      <c r="D314" s="11">
        <v>0.4</v>
      </c>
      <c r="E314" s="130">
        <f t="shared" si="8"/>
        <v>421486.32750000001</v>
      </c>
      <c r="F314" s="116" t="s">
        <v>51</v>
      </c>
      <c r="H314" s="116" t="s">
        <v>51</v>
      </c>
      <c r="I314" s="116" t="s">
        <v>623</v>
      </c>
      <c r="O314" s="127">
        <f>'[1]2 КТП'!$F$55</f>
        <v>421486.32750000001</v>
      </c>
    </row>
    <row r="315" spans="1:15" ht="12.75" hidden="1" customHeight="1" x14ac:dyDescent="0.3">
      <c r="A315" s="120" t="s">
        <v>369</v>
      </c>
      <c r="B315" s="11">
        <v>25</v>
      </c>
      <c r="C315" s="11">
        <v>6</v>
      </c>
      <c r="D315" s="11">
        <v>0.4</v>
      </c>
      <c r="E315" s="130">
        <f t="shared" si="8"/>
        <v>421486.32750000001</v>
      </c>
      <c r="F315" s="116" t="s">
        <v>51</v>
      </c>
      <c r="H315" s="116" t="s">
        <v>51</v>
      </c>
      <c r="I315" s="116" t="s">
        <v>623</v>
      </c>
      <c r="O315" s="127">
        <f>'[1]2 КТП'!$F$55</f>
        <v>421486.32750000001</v>
      </c>
    </row>
    <row r="316" spans="1:15" ht="12.75" hidden="1" customHeight="1" x14ac:dyDescent="0.3">
      <c r="A316" s="120" t="s">
        <v>370</v>
      </c>
      <c r="B316" s="11">
        <v>40</v>
      </c>
      <c r="C316" s="11">
        <v>10</v>
      </c>
      <c r="D316" s="11">
        <v>0.4</v>
      </c>
      <c r="E316" s="130">
        <f t="shared" si="8"/>
        <v>421486.32750000001</v>
      </c>
      <c r="F316" s="116" t="s">
        <v>51</v>
      </c>
      <c r="H316" s="116" t="s">
        <v>51</v>
      </c>
      <c r="I316" s="116" t="s">
        <v>623</v>
      </c>
      <c r="O316" s="127">
        <f>'[1]2 КТП'!$F$57</f>
        <v>421486.32750000001</v>
      </c>
    </row>
    <row r="317" spans="1:15" ht="12.75" hidden="1" customHeight="1" x14ac:dyDescent="0.3">
      <c r="A317" s="120" t="s">
        <v>371</v>
      </c>
      <c r="B317" s="11">
        <v>40</v>
      </c>
      <c r="C317" s="11">
        <v>6</v>
      </c>
      <c r="D317" s="11">
        <v>0.4</v>
      </c>
      <c r="E317" s="130">
        <f t="shared" ref="E317:E341" si="9">O317*(1+$E$71/100)</f>
        <v>421486.32750000001</v>
      </c>
      <c r="F317" s="116" t="s">
        <v>51</v>
      </c>
      <c r="H317" s="116" t="s">
        <v>51</v>
      </c>
      <c r="I317" s="116" t="s">
        <v>623</v>
      </c>
      <c r="O317" s="127">
        <f>'[1]2 КТП'!$F$57</f>
        <v>421486.32750000001</v>
      </c>
    </row>
    <row r="318" spans="1:15" ht="12.75" hidden="1" customHeight="1" x14ac:dyDescent="0.3">
      <c r="A318" s="120" t="s">
        <v>372</v>
      </c>
      <c r="B318" s="11">
        <v>63</v>
      </c>
      <c r="C318" s="11">
        <v>10</v>
      </c>
      <c r="D318" s="11">
        <v>0.4</v>
      </c>
      <c r="E318" s="130">
        <f t="shared" si="9"/>
        <v>421486.32750000001</v>
      </c>
      <c r="F318" s="116" t="s">
        <v>51</v>
      </c>
      <c r="H318" s="116" t="s">
        <v>51</v>
      </c>
      <c r="I318" s="116" t="s">
        <v>623</v>
      </c>
      <c r="O318" s="127">
        <f>'[1]2 КТП'!$F$59</f>
        <v>421486.32750000001</v>
      </c>
    </row>
    <row r="319" spans="1:15" ht="12.75" hidden="1" customHeight="1" x14ac:dyDescent="0.3">
      <c r="A319" s="123" t="s">
        <v>373</v>
      </c>
      <c r="B319" s="11">
        <v>63</v>
      </c>
      <c r="C319" s="11">
        <v>6</v>
      </c>
      <c r="D319" s="11">
        <v>0.4</v>
      </c>
      <c r="E319" s="130">
        <f t="shared" si="9"/>
        <v>421486.32750000001</v>
      </c>
      <c r="F319" s="116" t="s">
        <v>51</v>
      </c>
      <c r="H319" s="116" t="s">
        <v>51</v>
      </c>
      <c r="I319" s="116" t="s">
        <v>623</v>
      </c>
      <c r="O319" s="127">
        <f>'[1]2 КТП'!$F$59</f>
        <v>421486.32750000001</v>
      </c>
    </row>
    <row r="320" spans="1:15" ht="12.75" hidden="1" customHeight="1" x14ac:dyDescent="0.3">
      <c r="A320" s="120" t="s">
        <v>374</v>
      </c>
      <c r="B320" s="11">
        <v>100</v>
      </c>
      <c r="C320" s="11">
        <v>10</v>
      </c>
      <c r="D320" s="11">
        <v>0.4</v>
      </c>
      <c r="E320" s="130">
        <f t="shared" si="9"/>
        <v>421486.32750000001</v>
      </c>
      <c r="F320" s="116" t="s">
        <v>51</v>
      </c>
      <c r="H320" s="116" t="s">
        <v>51</v>
      </c>
      <c r="I320" s="116" t="s">
        <v>623</v>
      </c>
      <c r="O320" s="127">
        <f>'[1]2 КТП'!$F$61</f>
        <v>421486.32750000001</v>
      </c>
    </row>
    <row r="321" spans="1:15" ht="12.75" hidden="1" customHeight="1" x14ac:dyDescent="0.3">
      <c r="A321" s="120" t="s">
        <v>375</v>
      </c>
      <c r="B321" s="11">
        <v>100</v>
      </c>
      <c r="C321" s="11">
        <v>6</v>
      </c>
      <c r="D321" s="11">
        <v>0.4</v>
      </c>
      <c r="E321" s="130">
        <f t="shared" si="9"/>
        <v>421486.32750000001</v>
      </c>
      <c r="F321" s="116" t="s">
        <v>51</v>
      </c>
      <c r="H321" s="116" t="s">
        <v>51</v>
      </c>
      <c r="I321" s="116" t="s">
        <v>623</v>
      </c>
      <c r="O321" s="127">
        <f>'[1]2 КТП'!$F$61</f>
        <v>421486.32750000001</v>
      </c>
    </row>
    <row r="322" spans="1:15" ht="12.75" hidden="1" customHeight="1" x14ac:dyDescent="0.3">
      <c r="A322" s="120" t="s">
        <v>628</v>
      </c>
      <c r="B322" s="11">
        <v>160</v>
      </c>
      <c r="C322" s="11">
        <v>10</v>
      </c>
      <c r="D322" s="11">
        <v>0.4</v>
      </c>
      <c r="E322" s="130">
        <f t="shared" si="9"/>
        <v>421486.32750000001</v>
      </c>
      <c r="F322" s="116" t="s">
        <v>51</v>
      </c>
      <c r="H322" s="116" t="s">
        <v>51</v>
      </c>
      <c r="I322" s="116" t="s">
        <v>623</v>
      </c>
      <c r="O322" s="127">
        <f>'[1]2 КТП'!$F$63</f>
        <v>421486.32750000001</v>
      </c>
    </row>
    <row r="323" spans="1:15" ht="12.75" hidden="1" customHeight="1" x14ac:dyDescent="0.3">
      <c r="A323" s="120" t="s">
        <v>376</v>
      </c>
      <c r="B323" s="11">
        <v>160</v>
      </c>
      <c r="C323" s="11">
        <v>6</v>
      </c>
      <c r="D323" s="11">
        <v>0.4</v>
      </c>
      <c r="E323" s="130">
        <f t="shared" si="9"/>
        <v>421486.32750000001</v>
      </c>
      <c r="F323" s="116" t="s">
        <v>51</v>
      </c>
      <c r="H323" s="116" t="s">
        <v>51</v>
      </c>
      <c r="I323" s="116" t="s">
        <v>623</v>
      </c>
      <c r="O323" s="127">
        <f>'[1]2 КТП'!$F$63</f>
        <v>421486.32750000001</v>
      </c>
    </row>
    <row r="324" spans="1:15" ht="12.75" hidden="1" customHeight="1" x14ac:dyDescent="0.3">
      <c r="A324" s="120" t="s">
        <v>377</v>
      </c>
      <c r="B324" s="11">
        <v>250</v>
      </c>
      <c r="C324" s="11">
        <v>10</v>
      </c>
      <c r="D324" s="11">
        <v>0.4</v>
      </c>
      <c r="E324" s="130">
        <f t="shared" si="9"/>
        <v>424006.32750000001</v>
      </c>
      <c r="F324" s="116" t="s">
        <v>51</v>
      </c>
      <c r="H324" s="116" t="s">
        <v>51</v>
      </c>
      <c r="I324" s="116" t="s">
        <v>623</v>
      </c>
      <c r="O324" s="127">
        <f>'[1]2 КТП'!$F$65</f>
        <v>424006.32750000001</v>
      </c>
    </row>
    <row r="325" spans="1:15" ht="12.75" hidden="1" customHeight="1" x14ac:dyDescent="0.3">
      <c r="A325" s="120" t="s">
        <v>378</v>
      </c>
      <c r="B325" s="11">
        <v>250</v>
      </c>
      <c r="C325" s="11">
        <v>6</v>
      </c>
      <c r="D325" s="11">
        <v>0.4</v>
      </c>
      <c r="E325" s="130">
        <f t="shared" si="9"/>
        <v>424006.32750000001</v>
      </c>
      <c r="F325" s="116" t="s">
        <v>51</v>
      </c>
      <c r="H325" s="116" t="s">
        <v>51</v>
      </c>
      <c r="I325" s="116" t="s">
        <v>623</v>
      </c>
      <c r="O325" s="127">
        <f>'[1]2 КТП'!$F$65</f>
        <v>424006.32750000001</v>
      </c>
    </row>
    <row r="326" spans="1:15" ht="12.75" hidden="1" customHeight="1" x14ac:dyDescent="0.3">
      <c r="A326" s="120" t="s">
        <v>379</v>
      </c>
      <c r="B326" s="11">
        <v>400</v>
      </c>
      <c r="C326" s="11">
        <v>10</v>
      </c>
      <c r="D326" s="11">
        <v>0.4</v>
      </c>
      <c r="E326" s="130">
        <f t="shared" si="9"/>
        <v>451295.46</v>
      </c>
      <c r="F326" s="116" t="s">
        <v>51</v>
      </c>
      <c r="H326" s="116" t="s">
        <v>51</v>
      </c>
      <c r="I326" s="116" t="s">
        <v>623</v>
      </c>
      <c r="O326" s="127">
        <f>'[1]2 КТП'!$F$67</f>
        <v>451295.46</v>
      </c>
    </row>
    <row r="327" spans="1:15" ht="12.75" hidden="1" customHeight="1" x14ac:dyDescent="0.3">
      <c r="A327" s="120" t="s">
        <v>380</v>
      </c>
      <c r="B327" s="11">
        <v>400</v>
      </c>
      <c r="C327" s="11">
        <v>6</v>
      </c>
      <c r="D327" s="11">
        <v>0.4</v>
      </c>
      <c r="E327" s="130">
        <f t="shared" si="9"/>
        <v>451295.46</v>
      </c>
      <c r="F327" s="116" t="s">
        <v>51</v>
      </c>
      <c r="H327" s="116" t="s">
        <v>51</v>
      </c>
      <c r="I327" s="116" t="s">
        <v>623</v>
      </c>
      <c r="O327" s="127">
        <f>'[1]2 КТП'!$F$67</f>
        <v>451295.46</v>
      </c>
    </row>
    <row r="328" spans="1:15" ht="12.75" hidden="1" customHeight="1" x14ac:dyDescent="0.3">
      <c r="A328" s="120" t="s">
        <v>625</v>
      </c>
      <c r="B328" s="11">
        <v>25</v>
      </c>
      <c r="C328" s="47">
        <v>10</v>
      </c>
      <c r="D328" s="47">
        <v>0.4</v>
      </c>
      <c r="E328" s="130">
        <f t="shared" si="9"/>
        <v>455465.27250000002</v>
      </c>
      <c r="F328" s="11" t="s">
        <v>51</v>
      </c>
      <c r="H328" s="116" t="s">
        <v>623</v>
      </c>
      <c r="I328" s="116" t="s">
        <v>623</v>
      </c>
      <c r="O328" s="127">
        <f>'[1]2 КТП'!$C$71</f>
        <v>455465.27250000002</v>
      </c>
    </row>
    <row r="329" spans="1:15" ht="12.75" hidden="1" customHeight="1" x14ac:dyDescent="0.3">
      <c r="A329" s="120" t="s">
        <v>381</v>
      </c>
      <c r="B329" s="11">
        <v>25</v>
      </c>
      <c r="C329" s="47">
        <v>6</v>
      </c>
      <c r="D329" s="47">
        <v>0.4</v>
      </c>
      <c r="E329" s="130">
        <f t="shared" si="9"/>
        <v>455465.27250000002</v>
      </c>
      <c r="F329" s="11" t="s">
        <v>51</v>
      </c>
      <c r="H329" s="116" t="s">
        <v>623</v>
      </c>
      <c r="I329" s="116" t="s">
        <v>623</v>
      </c>
      <c r="O329" s="127">
        <f>'[1]2 КТП'!$C$71</f>
        <v>455465.27250000002</v>
      </c>
    </row>
    <row r="330" spans="1:15" ht="12.75" hidden="1" customHeight="1" x14ac:dyDescent="0.3">
      <c r="A330" s="120" t="s">
        <v>382</v>
      </c>
      <c r="B330" s="11">
        <v>40</v>
      </c>
      <c r="C330" s="47">
        <v>10</v>
      </c>
      <c r="D330" s="47">
        <v>0.4</v>
      </c>
      <c r="E330" s="130">
        <f t="shared" si="9"/>
        <v>455465.27250000002</v>
      </c>
      <c r="F330" s="11" t="s">
        <v>51</v>
      </c>
      <c r="H330" s="116" t="s">
        <v>623</v>
      </c>
      <c r="I330" s="116" t="s">
        <v>623</v>
      </c>
      <c r="O330" s="127">
        <f>'[1]2 КТП'!$C$75</f>
        <v>455465.27250000002</v>
      </c>
    </row>
    <row r="331" spans="1:15" ht="12.75" hidden="1" customHeight="1" x14ac:dyDescent="0.3">
      <c r="A331" s="120" t="s">
        <v>383</v>
      </c>
      <c r="B331" s="11">
        <v>40</v>
      </c>
      <c r="C331" s="47">
        <v>6</v>
      </c>
      <c r="D331" s="47">
        <v>0.4</v>
      </c>
      <c r="E331" s="130">
        <f t="shared" si="9"/>
        <v>455465.27250000002</v>
      </c>
      <c r="F331" s="11" t="s">
        <v>51</v>
      </c>
      <c r="H331" s="116" t="s">
        <v>623</v>
      </c>
      <c r="I331" s="116" t="s">
        <v>623</v>
      </c>
      <c r="O331" s="127">
        <f>'[1]2 КТП'!$C$75</f>
        <v>455465.27250000002</v>
      </c>
    </row>
    <row r="332" spans="1:15" ht="12.75" hidden="1" customHeight="1" x14ac:dyDescent="0.3">
      <c r="A332" s="120" t="s">
        <v>384</v>
      </c>
      <c r="B332" s="11">
        <v>63</v>
      </c>
      <c r="C332" s="47">
        <v>10</v>
      </c>
      <c r="D332" s="47">
        <v>0.4</v>
      </c>
      <c r="E332" s="130">
        <f t="shared" si="9"/>
        <v>455465.27250000002</v>
      </c>
      <c r="F332" s="11" t="s">
        <v>51</v>
      </c>
      <c r="H332" s="116" t="s">
        <v>623</v>
      </c>
      <c r="I332" s="116" t="s">
        <v>623</v>
      </c>
      <c r="O332" s="127">
        <f>'[1]2 КТП'!$C$79</f>
        <v>455465.27250000002</v>
      </c>
    </row>
    <row r="333" spans="1:15" ht="12.75" hidden="1" customHeight="1" x14ac:dyDescent="0.3">
      <c r="A333" s="120" t="s">
        <v>385</v>
      </c>
      <c r="B333" s="11">
        <v>63</v>
      </c>
      <c r="C333" s="47">
        <v>6</v>
      </c>
      <c r="D333" s="47">
        <v>0.4</v>
      </c>
      <c r="E333" s="130">
        <f t="shared" si="9"/>
        <v>455465.27250000002</v>
      </c>
      <c r="F333" s="11" t="s">
        <v>51</v>
      </c>
      <c r="H333" s="116" t="s">
        <v>623</v>
      </c>
      <c r="I333" s="116" t="s">
        <v>623</v>
      </c>
      <c r="O333" s="127">
        <f>'[1]2 КТП'!$C$79</f>
        <v>455465.27250000002</v>
      </c>
    </row>
    <row r="334" spans="1:15" ht="12.75" hidden="1" customHeight="1" x14ac:dyDescent="0.3">
      <c r="A334" s="120" t="s">
        <v>386</v>
      </c>
      <c r="B334" s="11">
        <v>100</v>
      </c>
      <c r="C334" s="47">
        <v>10</v>
      </c>
      <c r="D334" s="47">
        <v>0.4</v>
      </c>
      <c r="E334" s="130">
        <f t="shared" si="9"/>
        <v>458778.02250000002</v>
      </c>
      <c r="F334" s="11" t="s">
        <v>51</v>
      </c>
      <c r="H334" s="116" t="s">
        <v>623</v>
      </c>
      <c r="I334" s="116" t="s">
        <v>623</v>
      </c>
      <c r="O334" s="127">
        <f>'[1]2 КТП'!$C$83</f>
        <v>458778.02250000002</v>
      </c>
    </row>
    <row r="335" spans="1:15" ht="12.75" hidden="1" customHeight="1" x14ac:dyDescent="0.3">
      <c r="A335" s="120" t="s">
        <v>387</v>
      </c>
      <c r="B335" s="11">
        <v>100</v>
      </c>
      <c r="C335" s="47">
        <v>6</v>
      </c>
      <c r="D335" s="47">
        <v>0.4</v>
      </c>
      <c r="E335" s="130">
        <f t="shared" si="9"/>
        <v>458778.02250000002</v>
      </c>
      <c r="F335" s="11" t="s">
        <v>51</v>
      </c>
      <c r="H335" s="116" t="s">
        <v>623</v>
      </c>
      <c r="I335" s="116" t="s">
        <v>623</v>
      </c>
      <c r="O335" s="127">
        <f>'[1]2 КТП'!$C$83</f>
        <v>458778.02250000002</v>
      </c>
    </row>
    <row r="336" spans="1:15" ht="12.75" hidden="1" customHeight="1" x14ac:dyDescent="0.3">
      <c r="A336" s="120" t="s">
        <v>624</v>
      </c>
      <c r="B336" s="11">
        <v>160</v>
      </c>
      <c r="C336" s="47">
        <v>10</v>
      </c>
      <c r="D336" s="47">
        <v>0.4</v>
      </c>
      <c r="E336" s="130">
        <f t="shared" si="9"/>
        <v>461684.42249999999</v>
      </c>
      <c r="F336" s="11" t="s">
        <v>51</v>
      </c>
      <c r="H336" s="116" t="s">
        <v>623</v>
      </c>
      <c r="I336" s="116" t="s">
        <v>623</v>
      </c>
      <c r="O336" s="127">
        <f>'[1]2 КТП'!$C$87</f>
        <v>461684.42249999999</v>
      </c>
    </row>
    <row r="337" spans="1:15" ht="12.75" hidden="1" customHeight="1" x14ac:dyDescent="0.3">
      <c r="A337" s="120" t="s">
        <v>388</v>
      </c>
      <c r="B337" s="11">
        <v>160</v>
      </c>
      <c r="C337" s="47">
        <v>6</v>
      </c>
      <c r="D337" s="47">
        <v>0.4</v>
      </c>
      <c r="E337" s="130">
        <f t="shared" si="9"/>
        <v>461684.42249999999</v>
      </c>
      <c r="F337" s="11" t="s">
        <v>51</v>
      </c>
      <c r="H337" s="116" t="s">
        <v>623</v>
      </c>
      <c r="I337" s="116" t="s">
        <v>623</v>
      </c>
      <c r="O337" s="127">
        <f>'[1]2 КТП'!$C$87</f>
        <v>461684.42249999999</v>
      </c>
    </row>
    <row r="338" spans="1:15" ht="12.75" hidden="1" customHeight="1" x14ac:dyDescent="0.3">
      <c r="A338" s="120" t="s">
        <v>389</v>
      </c>
      <c r="B338" s="11">
        <v>250</v>
      </c>
      <c r="C338" s="47">
        <v>10</v>
      </c>
      <c r="D338" s="47">
        <v>0.4</v>
      </c>
      <c r="E338" s="130">
        <f t="shared" si="9"/>
        <v>482996.16749999998</v>
      </c>
      <c r="F338" s="11" t="s">
        <v>51</v>
      </c>
      <c r="H338" s="116" t="s">
        <v>623</v>
      </c>
      <c r="I338" s="116" t="s">
        <v>623</v>
      </c>
      <c r="O338" s="127">
        <f>'[1]2 КТП'!$C$91</f>
        <v>482996.16749999998</v>
      </c>
    </row>
    <row r="339" spans="1:15" ht="12.75" hidden="1" customHeight="1" x14ac:dyDescent="0.3">
      <c r="A339" s="120" t="s">
        <v>390</v>
      </c>
      <c r="B339" s="11">
        <v>250</v>
      </c>
      <c r="C339" s="47">
        <v>6</v>
      </c>
      <c r="D339" s="47">
        <v>0.4</v>
      </c>
      <c r="E339" s="130">
        <f t="shared" si="9"/>
        <v>482996.16749999998</v>
      </c>
      <c r="F339" s="11" t="s">
        <v>51</v>
      </c>
      <c r="H339" s="116" t="s">
        <v>623</v>
      </c>
      <c r="I339" s="116" t="s">
        <v>623</v>
      </c>
      <c r="O339" s="127">
        <f>'[1]2 КТП'!$C$91</f>
        <v>482996.16749999998</v>
      </c>
    </row>
    <row r="340" spans="1:15" ht="12.75" hidden="1" customHeight="1" x14ac:dyDescent="0.3">
      <c r="A340" s="120" t="s">
        <v>391</v>
      </c>
      <c r="B340" s="11">
        <v>400</v>
      </c>
      <c r="C340" s="47">
        <v>10</v>
      </c>
      <c r="D340" s="47">
        <v>0.4</v>
      </c>
      <c r="E340" s="130">
        <f t="shared" si="9"/>
        <v>526018</v>
      </c>
      <c r="F340" s="11" t="s">
        <v>51</v>
      </c>
      <c r="H340" s="116" t="s">
        <v>623</v>
      </c>
      <c r="I340" s="116" t="s">
        <v>623</v>
      </c>
      <c r="O340" s="127">
        <f>'[1]2 КТП'!$C$95</f>
        <v>526018</v>
      </c>
    </row>
    <row r="341" spans="1:15" ht="12.75" hidden="1" customHeight="1" x14ac:dyDescent="0.3">
      <c r="A341" s="120" t="s">
        <v>392</v>
      </c>
      <c r="B341" s="11">
        <v>400</v>
      </c>
      <c r="C341" s="47">
        <v>6</v>
      </c>
      <c r="D341" s="47">
        <v>0.4</v>
      </c>
      <c r="E341" s="130">
        <f t="shared" si="9"/>
        <v>526018</v>
      </c>
      <c r="F341" s="11" t="s">
        <v>51</v>
      </c>
      <c r="H341" s="116" t="s">
        <v>623</v>
      </c>
      <c r="I341" s="116" t="s">
        <v>623</v>
      </c>
      <c r="O341" s="127">
        <f>'[1]2 КТП'!$C$95</f>
        <v>526018</v>
      </c>
    </row>
    <row r="342" spans="1:15" ht="12.75" hidden="1" customHeight="1" x14ac:dyDescent="0.3">
      <c r="A342" s="120" t="s">
        <v>393</v>
      </c>
      <c r="B342" s="11">
        <v>25</v>
      </c>
      <c r="C342" s="11">
        <v>10</v>
      </c>
      <c r="D342" s="11">
        <v>0.4</v>
      </c>
      <c r="E342" s="130">
        <f t="shared" ref="E342:E359" si="10">O342*(1+$E$71/100)</f>
        <v>443472.27750000003</v>
      </c>
      <c r="F342" s="116" t="s">
        <v>51</v>
      </c>
      <c r="H342" s="116" t="s">
        <v>51</v>
      </c>
      <c r="I342" s="116" t="s">
        <v>623</v>
      </c>
      <c r="O342" s="127">
        <f>'[1]2 КТП'!$F$71</f>
        <v>443472.27750000003</v>
      </c>
    </row>
    <row r="343" spans="1:15" ht="12.75" hidden="1" customHeight="1" x14ac:dyDescent="0.3">
      <c r="A343" s="120" t="s">
        <v>394</v>
      </c>
      <c r="B343" s="11">
        <v>25</v>
      </c>
      <c r="C343" s="11">
        <v>6</v>
      </c>
      <c r="D343" s="11">
        <v>0.4</v>
      </c>
      <c r="E343" s="130">
        <f t="shared" si="10"/>
        <v>443472.27750000003</v>
      </c>
      <c r="F343" s="116" t="s">
        <v>51</v>
      </c>
      <c r="H343" s="116" t="s">
        <v>51</v>
      </c>
      <c r="I343" s="116" t="s">
        <v>623</v>
      </c>
      <c r="O343" s="127">
        <f>'[1]2 КТП'!$F$71</f>
        <v>443472.27750000003</v>
      </c>
    </row>
    <row r="344" spans="1:15" ht="12.75" hidden="1" customHeight="1" x14ac:dyDescent="0.3">
      <c r="A344" s="120" t="s">
        <v>395</v>
      </c>
      <c r="B344" s="11">
        <v>40</v>
      </c>
      <c r="C344" s="11">
        <v>10</v>
      </c>
      <c r="D344" s="11">
        <v>0.4</v>
      </c>
      <c r="E344" s="130">
        <f t="shared" si="10"/>
        <v>443472.27750000003</v>
      </c>
      <c r="F344" s="116" t="s">
        <v>51</v>
      </c>
      <c r="H344" s="116" t="s">
        <v>51</v>
      </c>
      <c r="I344" s="116" t="s">
        <v>623</v>
      </c>
      <c r="O344" s="127">
        <f>'[1]2 КТП'!$F$75</f>
        <v>443472.27750000003</v>
      </c>
    </row>
    <row r="345" spans="1:15" ht="12.75" hidden="1" customHeight="1" x14ac:dyDescent="0.3">
      <c r="A345" s="120" t="s">
        <v>396</v>
      </c>
      <c r="B345" s="11">
        <v>40</v>
      </c>
      <c r="C345" s="11">
        <v>6</v>
      </c>
      <c r="D345" s="11">
        <v>0.4</v>
      </c>
      <c r="E345" s="130">
        <f t="shared" si="10"/>
        <v>443472.27750000003</v>
      </c>
      <c r="F345" s="116" t="s">
        <v>51</v>
      </c>
      <c r="H345" s="116" t="s">
        <v>51</v>
      </c>
      <c r="I345" s="116" t="s">
        <v>623</v>
      </c>
      <c r="O345" s="127">
        <f>'[1]2 КТП'!$F$75</f>
        <v>443472.27750000003</v>
      </c>
    </row>
    <row r="346" spans="1:15" ht="12.75" hidden="1" customHeight="1" x14ac:dyDescent="0.3">
      <c r="A346" s="120" t="s">
        <v>397</v>
      </c>
      <c r="B346" s="11">
        <v>63</v>
      </c>
      <c r="C346" s="11">
        <v>10</v>
      </c>
      <c r="D346" s="11">
        <v>0.4</v>
      </c>
      <c r="E346" s="130">
        <f t="shared" si="10"/>
        <v>443472.27750000003</v>
      </c>
      <c r="F346" s="116" t="s">
        <v>51</v>
      </c>
      <c r="H346" s="116" t="s">
        <v>51</v>
      </c>
      <c r="I346" s="116" t="s">
        <v>623</v>
      </c>
      <c r="O346" s="127">
        <f>'[1]2 КТП'!$F$79</f>
        <v>443472.27750000003</v>
      </c>
    </row>
    <row r="347" spans="1:15" ht="12.75" hidden="1" customHeight="1" x14ac:dyDescent="0.3">
      <c r="A347" s="120" t="s">
        <v>398</v>
      </c>
      <c r="B347" s="11">
        <v>63</v>
      </c>
      <c r="C347" s="11">
        <v>6</v>
      </c>
      <c r="D347" s="11">
        <v>0.4</v>
      </c>
      <c r="E347" s="130">
        <f t="shared" si="10"/>
        <v>443472.27750000003</v>
      </c>
      <c r="F347" s="116" t="s">
        <v>51</v>
      </c>
      <c r="H347" s="116" t="s">
        <v>51</v>
      </c>
      <c r="I347" s="116" t="s">
        <v>623</v>
      </c>
      <c r="O347" s="127">
        <f>'[1]2 КТП'!$F$79</f>
        <v>443472.27750000003</v>
      </c>
    </row>
    <row r="348" spans="1:15" ht="12.75" hidden="1" customHeight="1" x14ac:dyDescent="0.3">
      <c r="A348" s="120" t="s">
        <v>399</v>
      </c>
      <c r="B348" s="11">
        <v>100</v>
      </c>
      <c r="C348" s="11">
        <v>10</v>
      </c>
      <c r="D348" s="11">
        <v>0.4</v>
      </c>
      <c r="E348" s="130">
        <f t="shared" si="10"/>
        <v>444693.42749999999</v>
      </c>
      <c r="F348" s="116" t="s">
        <v>51</v>
      </c>
      <c r="H348" s="116" t="s">
        <v>51</v>
      </c>
      <c r="I348" s="116" t="s">
        <v>623</v>
      </c>
      <c r="O348" s="127">
        <f>'[1]2 КТП'!$F$83</f>
        <v>444693.42749999999</v>
      </c>
    </row>
    <row r="349" spans="1:15" ht="12.75" hidden="1" customHeight="1" x14ac:dyDescent="0.3">
      <c r="A349" s="120" t="s">
        <v>400</v>
      </c>
      <c r="B349" s="11">
        <v>100</v>
      </c>
      <c r="C349" s="11">
        <v>6</v>
      </c>
      <c r="D349" s="11">
        <v>0.4</v>
      </c>
      <c r="E349" s="130">
        <f t="shared" si="10"/>
        <v>444693.42749999999</v>
      </c>
      <c r="F349" s="116" t="s">
        <v>51</v>
      </c>
      <c r="H349" s="116" t="s">
        <v>51</v>
      </c>
      <c r="I349" s="116" t="s">
        <v>623</v>
      </c>
      <c r="O349" s="127">
        <f>'[1]2 КТП'!$F$83</f>
        <v>444693.42749999999</v>
      </c>
    </row>
    <row r="350" spans="1:15" ht="12.75" hidden="1" customHeight="1" x14ac:dyDescent="0.3">
      <c r="A350" s="120" t="s">
        <v>629</v>
      </c>
      <c r="B350" s="11">
        <v>160</v>
      </c>
      <c r="C350" s="11">
        <v>10</v>
      </c>
      <c r="D350" s="11">
        <v>0.4</v>
      </c>
      <c r="E350" s="130">
        <f t="shared" si="10"/>
        <v>446785.02750000003</v>
      </c>
      <c r="F350" s="116" t="s">
        <v>51</v>
      </c>
      <c r="H350" s="116" t="s">
        <v>51</v>
      </c>
      <c r="I350" s="116" t="s">
        <v>623</v>
      </c>
      <c r="O350" s="127">
        <f>'[1]2 КТП'!$F$87</f>
        <v>446785.02750000003</v>
      </c>
    </row>
    <row r="351" spans="1:15" ht="12.75" hidden="1" customHeight="1" x14ac:dyDescent="0.3">
      <c r="A351" s="120" t="s">
        <v>401</v>
      </c>
      <c r="B351" s="11">
        <v>160</v>
      </c>
      <c r="C351" s="11">
        <v>6</v>
      </c>
      <c r="D351" s="11">
        <v>0.4</v>
      </c>
      <c r="E351" s="130">
        <f t="shared" si="10"/>
        <v>446785.02750000003</v>
      </c>
      <c r="F351" s="116" t="s">
        <v>51</v>
      </c>
      <c r="H351" s="116" t="s">
        <v>51</v>
      </c>
      <c r="I351" s="116" t="s">
        <v>623</v>
      </c>
      <c r="O351" s="127">
        <f>'[1]2 КТП'!$F$87</f>
        <v>446785.02750000003</v>
      </c>
    </row>
    <row r="352" spans="1:15" ht="12.75" hidden="1" customHeight="1" x14ac:dyDescent="0.3">
      <c r="A352" s="120" t="s">
        <v>402</v>
      </c>
      <c r="B352" s="11">
        <v>250</v>
      </c>
      <c r="C352" s="11">
        <v>10</v>
      </c>
      <c r="D352" s="11">
        <v>0.4</v>
      </c>
      <c r="E352" s="130">
        <f t="shared" si="10"/>
        <v>464638.38750000001</v>
      </c>
      <c r="F352" s="116" t="s">
        <v>51</v>
      </c>
      <c r="H352" s="116" t="s">
        <v>51</v>
      </c>
      <c r="I352" s="116" t="s">
        <v>623</v>
      </c>
      <c r="O352" s="127">
        <f>'[1]2 КТП'!$F$91</f>
        <v>464638.38750000001</v>
      </c>
    </row>
    <row r="353" spans="1:15" ht="12.75" hidden="1" customHeight="1" x14ac:dyDescent="0.3">
      <c r="A353" s="120" t="s">
        <v>403</v>
      </c>
      <c r="B353" s="11">
        <v>250</v>
      </c>
      <c r="C353" s="11">
        <v>6</v>
      </c>
      <c r="D353" s="11">
        <v>0.4</v>
      </c>
      <c r="E353" s="130">
        <f t="shared" si="10"/>
        <v>464638.38750000001</v>
      </c>
      <c r="F353" s="116" t="s">
        <v>51</v>
      </c>
      <c r="H353" s="116" t="s">
        <v>51</v>
      </c>
      <c r="I353" s="116" t="s">
        <v>623</v>
      </c>
      <c r="O353" s="127">
        <f>'[1]2 КТП'!$F$91</f>
        <v>464638.38750000001</v>
      </c>
    </row>
    <row r="354" spans="1:15" ht="12.75" hidden="1" customHeight="1" x14ac:dyDescent="0.3">
      <c r="A354" s="120" t="s">
        <v>404</v>
      </c>
      <c r="B354" s="11">
        <v>400</v>
      </c>
      <c r="C354" s="11">
        <v>10</v>
      </c>
      <c r="D354" s="11">
        <v>0.4</v>
      </c>
      <c r="E354" s="130">
        <f t="shared" si="10"/>
        <v>509497</v>
      </c>
      <c r="F354" s="116" t="s">
        <v>51</v>
      </c>
      <c r="H354" s="116" t="s">
        <v>51</v>
      </c>
      <c r="I354" s="116" t="s">
        <v>623</v>
      </c>
      <c r="O354" s="127">
        <f>'[1]2 КТП'!$F$95</f>
        <v>509497</v>
      </c>
    </row>
    <row r="355" spans="1:15" ht="12.75" hidden="1" customHeight="1" x14ac:dyDescent="0.3">
      <c r="A355" s="120" t="s">
        <v>405</v>
      </c>
      <c r="B355" s="11">
        <v>400</v>
      </c>
      <c r="C355" s="11">
        <v>6</v>
      </c>
      <c r="D355" s="11">
        <v>0.4</v>
      </c>
      <c r="E355" s="130">
        <f t="shared" si="10"/>
        <v>509497</v>
      </c>
      <c r="F355" s="116" t="s">
        <v>51</v>
      </c>
      <c r="H355" s="116" t="s">
        <v>51</v>
      </c>
      <c r="I355" s="116" t="s">
        <v>623</v>
      </c>
      <c r="O355" s="127">
        <f>'[1]2 КТП'!$F$95</f>
        <v>509497</v>
      </c>
    </row>
    <row r="356" spans="1:15" ht="12.75" hidden="1" customHeight="1" x14ac:dyDescent="0.3">
      <c r="A356" s="120" t="s">
        <v>406</v>
      </c>
      <c r="B356" s="11">
        <v>630</v>
      </c>
      <c r="C356" s="47">
        <v>10</v>
      </c>
      <c r="D356" s="47">
        <v>0.4</v>
      </c>
      <c r="E356" s="130">
        <f t="shared" si="10"/>
        <v>502561.08</v>
      </c>
      <c r="F356" s="11" t="s">
        <v>51</v>
      </c>
      <c r="H356" s="116" t="s">
        <v>623</v>
      </c>
      <c r="I356" s="116" t="s">
        <v>623</v>
      </c>
      <c r="O356" s="127">
        <f>'[1]2 КТП'!$C$101</f>
        <v>502561.08</v>
      </c>
    </row>
    <row r="357" spans="1:15" ht="12.75" hidden="1" customHeight="1" x14ac:dyDescent="0.3">
      <c r="A357" s="120" t="s">
        <v>407</v>
      </c>
      <c r="B357" s="11">
        <v>630</v>
      </c>
      <c r="C357" s="47">
        <v>6</v>
      </c>
      <c r="D357" s="47">
        <v>0.4</v>
      </c>
      <c r="E357" s="130">
        <f t="shared" si="10"/>
        <v>502561.08</v>
      </c>
      <c r="F357" s="11" t="s">
        <v>51</v>
      </c>
      <c r="H357" s="116" t="s">
        <v>623</v>
      </c>
      <c r="I357" s="116" t="s">
        <v>623</v>
      </c>
      <c r="O357" s="127">
        <f>'[1]2 КТП'!$C$101</f>
        <v>502561.08</v>
      </c>
    </row>
    <row r="358" spans="1:15" ht="12.75" hidden="1" customHeight="1" x14ac:dyDescent="0.3">
      <c r="A358" s="120" t="s">
        <v>408</v>
      </c>
      <c r="B358" s="11">
        <v>1000</v>
      </c>
      <c r="C358" s="47">
        <v>10</v>
      </c>
      <c r="D358" s="47">
        <v>0.4</v>
      </c>
      <c r="E358" s="130">
        <f t="shared" si="10"/>
        <v>826127.19</v>
      </c>
      <c r="F358" s="11" t="s">
        <v>51</v>
      </c>
      <c r="H358" s="116" t="s">
        <v>623</v>
      </c>
      <c r="I358" s="116" t="s">
        <v>623</v>
      </c>
      <c r="O358" s="127">
        <f>'[1]2 КТП'!$C$103</f>
        <v>826127.19</v>
      </c>
    </row>
    <row r="359" spans="1:15" ht="12.75" hidden="1" customHeight="1" x14ac:dyDescent="0.3">
      <c r="A359" s="123" t="s">
        <v>409</v>
      </c>
      <c r="B359" s="11">
        <v>1000</v>
      </c>
      <c r="C359" s="47">
        <v>6</v>
      </c>
      <c r="D359" s="47">
        <v>0.4</v>
      </c>
      <c r="E359" s="130">
        <f t="shared" si="10"/>
        <v>826127.19</v>
      </c>
      <c r="F359" s="11" t="s">
        <v>51</v>
      </c>
      <c r="H359" s="116" t="s">
        <v>623</v>
      </c>
      <c r="I359" s="116" t="s">
        <v>623</v>
      </c>
      <c r="O359" s="127">
        <f>'[1]2 КТП'!$C$103</f>
        <v>826127.19</v>
      </c>
    </row>
    <row r="360" spans="1:15" ht="12.75" hidden="1" customHeight="1" x14ac:dyDescent="0.3">
      <c r="A360" s="120" t="s">
        <v>410</v>
      </c>
      <c r="B360" s="11">
        <v>630</v>
      </c>
      <c r="C360" s="11">
        <v>10</v>
      </c>
      <c r="D360" s="11">
        <v>0.4</v>
      </c>
      <c r="E360" s="130">
        <f t="shared" ref="E360:E423" si="11">O360*(1+$E$71/100)</f>
        <v>478942.22249999997</v>
      </c>
      <c r="F360" s="116" t="s">
        <v>51</v>
      </c>
      <c r="H360" s="116" t="s">
        <v>51</v>
      </c>
      <c r="I360" s="116" t="s">
        <v>623</v>
      </c>
      <c r="O360" s="127">
        <f>'[1]2 КТП'!$F$101</f>
        <v>478942.22249999997</v>
      </c>
    </row>
    <row r="361" spans="1:15" ht="12.75" hidden="1" customHeight="1" x14ac:dyDescent="0.3">
      <c r="A361" s="120" t="s">
        <v>411</v>
      </c>
      <c r="B361" s="11">
        <v>630</v>
      </c>
      <c r="C361" s="11">
        <v>6</v>
      </c>
      <c r="D361" s="11">
        <v>0.4</v>
      </c>
      <c r="E361" s="130">
        <f t="shared" si="11"/>
        <v>478942.22249999997</v>
      </c>
      <c r="F361" s="116" t="s">
        <v>51</v>
      </c>
      <c r="H361" s="116" t="s">
        <v>51</v>
      </c>
      <c r="I361" s="116" t="s">
        <v>623</v>
      </c>
      <c r="O361" s="127">
        <f>'[1]2 КТП'!$F$101</f>
        <v>478942.22249999997</v>
      </c>
    </row>
    <row r="362" spans="1:15" ht="12.75" hidden="1" customHeight="1" x14ac:dyDescent="0.3">
      <c r="A362" s="120" t="s">
        <v>412</v>
      </c>
      <c r="B362" s="11">
        <v>1000</v>
      </c>
      <c r="C362" s="11">
        <v>10</v>
      </c>
      <c r="D362" s="11">
        <v>0.4</v>
      </c>
      <c r="E362" s="130">
        <f t="shared" si="11"/>
        <v>776564.30249999999</v>
      </c>
      <c r="F362" s="116" t="s">
        <v>51</v>
      </c>
      <c r="H362" s="116" t="s">
        <v>51</v>
      </c>
      <c r="I362" s="116" t="s">
        <v>623</v>
      </c>
      <c r="O362" s="127">
        <f>'[1]2 КТП'!$F$103</f>
        <v>776564.30249999999</v>
      </c>
    </row>
    <row r="363" spans="1:15" ht="12.75" hidden="1" customHeight="1" x14ac:dyDescent="0.3">
      <c r="A363" s="120" t="s">
        <v>413</v>
      </c>
      <c r="B363" s="11">
        <v>1000</v>
      </c>
      <c r="C363" s="11">
        <v>6</v>
      </c>
      <c r="D363" s="11">
        <v>0.4</v>
      </c>
      <c r="E363" s="130">
        <f t="shared" si="11"/>
        <v>776564.30249999999</v>
      </c>
      <c r="F363" s="116" t="s">
        <v>51</v>
      </c>
      <c r="H363" s="116" t="s">
        <v>51</v>
      </c>
      <c r="I363" s="116" t="s">
        <v>623</v>
      </c>
      <c r="O363" s="127">
        <f>'[1]2 КТП'!$F$103</f>
        <v>776564.30249999999</v>
      </c>
    </row>
    <row r="364" spans="1:15" ht="12.75" hidden="1" customHeight="1" x14ac:dyDescent="0.3">
      <c r="A364" s="124" t="s">
        <v>414</v>
      </c>
      <c r="B364" s="11">
        <v>630</v>
      </c>
      <c r="C364" s="47">
        <v>10</v>
      </c>
      <c r="D364" s="47">
        <v>0.4</v>
      </c>
      <c r="E364" s="130">
        <f t="shared" si="11"/>
        <v>713293</v>
      </c>
      <c r="F364" s="11" t="s">
        <v>51</v>
      </c>
      <c r="H364" s="116" t="s">
        <v>623</v>
      </c>
      <c r="I364" s="116" t="s">
        <v>623</v>
      </c>
      <c r="O364" s="127">
        <f>'[1]2 КТП'!$C$107</f>
        <v>713293</v>
      </c>
    </row>
    <row r="365" spans="1:15" ht="12.75" hidden="1" customHeight="1" x14ac:dyDescent="0.3">
      <c r="A365" s="124" t="s">
        <v>415</v>
      </c>
      <c r="B365" s="11">
        <v>630</v>
      </c>
      <c r="C365" s="47">
        <v>6</v>
      </c>
      <c r="D365" s="47">
        <v>0.4</v>
      </c>
      <c r="E365" s="130">
        <f t="shared" si="11"/>
        <v>713293</v>
      </c>
      <c r="F365" s="11" t="s">
        <v>51</v>
      </c>
      <c r="H365" s="116" t="s">
        <v>623</v>
      </c>
      <c r="I365" s="116" t="s">
        <v>623</v>
      </c>
      <c r="O365" s="127">
        <f>'[1]2 КТП'!$C$107</f>
        <v>713293</v>
      </c>
    </row>
    <row r="366" spans="1:15" ht="12.75" hidden="1" customHeight="1" x14ac:dyDescent="0.3">
      <c r="A366" s="124" t="s">
        <v>416</v>
      </c>
      <c r="B366" s="11">
        <v>1000</v>
      </c>
      <c r="C366" s="47">
        <v>10</v>
      </c>
      <c r="D366" s="47">
        <v>0.4</v>
      </c>
      <c r="E366" s="130">
        <f t="shared" si="11"/>
        <v>1045189.2</v>
      </c>
      <c r="F366" s="11" t="s">
        <v>51</v>
      </c>
      <c r="H366" s="116" t="s">
        <v>623</v>
      </c>
      <c r="I366" s="116" t="s">
        <v>623</v>
      </c>
      <c r="O366" s="127">
        <f>'[1]2 КТП'!$C$111</f>
        <v>1045189.2</v>
      </c>
    </row>
    <row r="367" spans="1:15" ht="12.75" hidden="1" customHeight="1" x14ac:dyDescent="0.3">
      <c r="A367" s="124" t="s">
        <v>417</v>
      </c>
      <c r="B367" s="11">
        <v>1000</v>
      </c>
      <c r="C367" s="47">
        <v>6</v>
      </c>
      <c r="D367" s="47">
        <v>0.4</v>
      </c>
      <c r="E367" s="130">
        <f t="shared" si="11"/>
        <v>1045189.2</v>
      </c>
      <c r="F367" s="11" t="s">
        <v>51</v>
      </c>
      <c r="H367" s="116" t="s">
        <v>623</v>
      </c>
      <c r="I367" s="116" t="s">
        <v>623</v>
      </c>
      <c r="O367" s="127">
        <f>'[1]2 КТП'!$C$111</f>
        <v>1045189.2</v>
      </c>
    </row>
    <row r="368" spans="1:15" ht="12.75" hidden="1" customHeight="1" x14ac:dyDescent="0.3">
      <c r="A368" s="120" t="s">
        <v>418</v>
      </c>
      <c r="B368" s="11">
        <v>630</v>
      </c>
      <c r="C368" s="11">
        <v>10</v>
      </c>
      <c r="D368" s="11">
        <v>0.4</v>
      </c>
      <c r="E368" s="130">
        <f t="shared" si="11"/>
        <v>689674</v>
      </c>
      <c r="F368" s="116" t="s">
        <v>51</v>
      </c>
      <c r="H368" s="116" t="s">
        <v>51</v>
      </c>
      <c r="I368" s="116" t="s">
        <v>623</v>
      </c>
      <c r="O368" s="127">
        <f>'[1]2 КТП'!$F$107</f>
        <v>689674</v>
      </c>
    </row>
    <row r="369" spans="1:15" ht="12.75" hidden="1" customHeight="1" x14ac:dyDescent="0.3">
      <c r="A369" s="120" t="s">
        <v>419</v>
      </c>
      <c r="B369" s="11">
        <v>630</v>
      </c>
      <c r="C369" s="11">
        <v>6</v>
      </c>
      <c r="D369" s="11">
        <v>0.4</v>
      </c>
      <c r="E369" s="130">
        <f t="shared" si="11"/>
        <v>689674</v>
      </c>
      <c r="F369" s="116" t="s">
        <v>51</v>
      </c>
      <c r="H369" s="116" t="s">
        <v>51</v>
      </c>
      <c r="I369" s="116" t="s">
        <v>623</v>
      </c>
      <c r="O369" s="127">
        <f>'[1]2 КТП'!$F$107</f>
        <v>689674</v>
      </c>
    </row>
    <row r="370" spans="1:15" ht="12.75" hidden="1" customHeight="1" x14ac:dyDescent="0.3">
      <c r="A370" s="120" t="s">
        <v>420</v>
      </c>
      <c r="B370" s="11">
        <v>1000</v>
      </c>
      <c r="C370" s="11">
        <v>10</v>
      </c>
      <c r="D370" s="11">
        <v>0.4</v>
      </c>
      <c r="E370" s="130">
        <f t="shared" si="11"/>
        <v>1003628</v>
      </c>
      <c r="F370" s="116" t="s">
        <v>51</v>
      </c>
      <c r="H370" s="116" t="s">
        <v>51</v>
      </c>
      <c r="I370" s="116" t="s">
        <v>623</v>
      </c>
      <c r="O370" s="127">
        <f>'[1]2 КТП'!$F$111</f>
        <v>1003628</v>
      </c>
    </row>
    <row r="371" spans="1:15" ht="12.75" hidden="1" customHeight="1" x14ac:dyDescent="0.3">
      <c r="A371" s="120" t="s">
        <v>421</v>
      </c>
      <c r="B371" s="11">
        <v>1000</v>
      </c>
      <c r="C371" s="11">
        <v>6</v>
      </c>
      <c r="D371" s="11">
        <v>0.4</v>
      </c>
      <c r="E371" s="130">
        <f t="shared" si="11"/>
        <v>1003628</v>
      </c>
      <c r="F371" s="116" t="s">
        <v>51</v>
      </c>
      <c r="H371" s="116" t="s">
        <v>51</v>
      </c>
      <c r="I371" s="116" t="s">
        <v>623</v>
      </c>
      <c r="O371" s="127">
        <f>'[1]2 КТП'!$F$111</f>
        <v>1003628</v>
      </c>
    </row>
    <row r="372" spans="1:15" ht="12.75" hidden="1" customHeight="1" x14ac:dyDescent="0.3">
      <c r="A372" s="120" t="s">
        <v>422</v>
      </c>
      <c r="B372" s="11">
        <v>25</v>
      </c>
      <c r="C372" s="47">
        <v>10</v>
      </c>
      <c r="D372" s="47">
        <v>0.4</v>
      </c>
      <c r="E372" s="130">
        <f t="shared" si="11"/>
        <v>403028.27250000002</v>
      </c>
      <c r="F372" s="11" t="s">
        <v>51</v>
      </c>
      <c r="H372" s="116" t="s">
        <v>623</v>
      </c>
      <c r="I372" s="116" t="s">
        <v>623</v>
      </c>
      <c r="O372" s="127">
        <f>'[1]2 КТП'!$C$117</f>
        <v>403028.27250000002</v>
      </c>
    </row>
    <row r="373" spans="1:15" ht="12.75" hidden="1" customHeight="1" x14ac:dyDescent="0.3">
      <c r="A373" s="120" t="s">
        <v>423</v>
      </c>
      <c r="B373" s="11">
        <v>25</v>
      </c>
      <c r="C373" s="47">
        <v>6</v>
      </c>
      <c r="D373" s="47">
        <v>0.4</v>
      </c>
      <c r="E373" s="130">
        <f t="shared" si="11"/>
        <v>403028.27250000002</v>
      </c>
      <c r="F373" s="11" t="s">
        <v>51</v>
      </c>
      <c r="H373" s="116" t="s">
        <v>623</v>
      </c>
      <c r="I373" s="116" t="s">
        <v>623</v>
      </c>
      <c r="O373" s="127">
        <f>'[1]2 КТП'!$C$117</f>
        <v>403028.27250000002</v>
      </c>
    </row>
    <row r="374" spans="1:15" ht="12.75" hidden="1" customHeight="1" x14ac:dyDescent="0.3">
      <c r="A374" s="120" t="s">
        <v>424</v>
      </c>
      <c r="B374" s="11">
        <v>40</v>
      </c>
      <c r="C374" s="47">
        <v>10</v>
      </c>
      <c r="D374" s="47">
        <v>0.4</v>
      </c>
      <c r="E374" s="130">
        <f t="shared" si="11"/>
        <v>401978.27250000002</v>
      </c>
      <c r="F374" s="11" t="s">
        <v>51</v>
      </c>
      <c r="H374" s="116" t="s">
        <v>623</v>
      </c>
      <c r="I374" s="116" t="s">
        <v>623</v>
      </c>
      <c r="O374" s="127">
        <f>'[1]2 КТП'!$C$119</f>
        <v>401978.27250000002</v>
      </c>
    </row>
    <row r="375" spans="1:15" ht="12.75" hidden="1" customHeight="1" x14ac:dyDescent="0.3">
      <c r="A375" s="120" t="s">
        <v>425</v>
      </c>
      <c r="B375" s="11">
        <v>40</v>
      </c>
      <c r="C375" s="47">
        <v>6</v>
      </c>
      <c r="D375" s="47">
        <v>0.4</v>
      </c>
      <c r="E375" s="130">
        <f t="shared" si="11"/>
        <v>401978.27250000002</v>
      </c>
      <c r="F375" s="11" t="s">
        <v>51</v>
      </c>
      <c r="H375" s="116" t="s">
        <v>623</v>
      </c>
      <c r="I375" s="116" t="s">
        <v>623</v>
      </c>
      <c r="O375" s="127">
        <f>'[1]2 КТП'!$C$119</f>
        <v>401978.27250000002</v>
      </c>
    </row>
    <row r="376" spans="1:15" ht="12.75" hidden="1" customHeight="1" x14ac:dyDescent="0.3">
      <c r="A376" s="120" t="s">
        <v>426</v>
      </c>
      <c r="B376" s="11">
        <v>63</v>
      </c>
      <c r="C376" s="47">
        <v>10</v>
      </c>
      <c r="D376" s="47">
        <v>0.4</v>
      </c>
      <c r="E376" s="130">
        <f t="shared" si="11"/>
        <v>401978.27250000002</v>
      </c>
      <c r="F376" s="11" t="s">
        <v>51</v>
      </c>
      <c r="H376" s="116" t="s">
        <v>623</v>
      </c>
      <c r="I376" s="116" t="s">
        <v>623</v>
      </c>
      <c r="O376" s="127">
        <f>'[1]2 КТП'!$C$121</f>
        <v>401978.27250000002</v>
      </c>
    </row>
    <row r="377" spans="1:15" ht="12.75" hidden="1" customHeight="1" x14ac:dyDescent="0.3">
      <c r="A377" s="120" t="s">
        <v>427</v>
      </c>
      <c r="B377" s="11">
        <v>63</v>
      </c>
      <c r="C377" s="47">
        <v>6</v>
      </c>
      <c r="D377" s="47">
        <v>0.4</v>
      </c>
      <c r="E377" s="130">
        <f t="shared" si="11"/>
        <v>401978.27250000002</v>
      </c>
      <c r="F377" s="11" t="s">
        <v>51</v>
      </c>
      <c r="H377" s="116" t="s">
        <v>623</v>
      </c>
      <c r="I377" s="116" t="s">
        <v>623</v>
      </c>
      <c r="O377" s="127">
        <f>'[1]2 КТП'!$C$121</f>
        <v>401978.27250000002</v>
      </c>
    </row>
    <row r="378" spans="1:15" ht="12.75" hidden="1" customHeight="1" x14ac:dyDescent="0.3">
      <c r="A378" s="120" t="s">
        <v>428</v>
      </c>
      <c r="B378" s="11">
        <v>100</v>
      </c>
      <c r="C378" s="47">
        <v>10</v>
      </c>
      <c r="D378" s="47">
        <v>0.4</v>
      </c>
      <c r="E378" s="130">
        <f t="shared" si="11"/>
        <v>401978.27250000002</v>
      </c>
      <c r="F378" s="11" t="s">
        <v>51</v>
      </c>
      <c r="H378" s="116" t="s">
        <v>623</v>
      </c>
      <c r="I378" s="116" t="s">
        <v>623</v>
      </c>
      <c r="O378" s="127">
        <f>'[1]2 КТП'!$C$123</f>
        <v>401978.27250000002</v>
      </c>
    </row>
    <row r="379" spans="1:15" ht="12.75" hidden="1" customHeight="1" x14ac:dyDescent="0.3">
      <c r="A379" s="120" t="s">
        <v>429</v>
      </c>
      <c r="B379" s="11">
        <v>100</v>
      </c>
      <c r="C379" s="47">
        <v>6</v>
      </c>
      <c r="D379" s="47">
        <v>0.4</v>
      </c>
      <c r="E379" s="130">
        <f t="shared" si="11"/>
        <v>401978.27250000002</v>
      </c>
      <c r="F379" s="11" t="s">
        <v>51</v>
      </c>
      <c r="H379" s="116" t="s">
        <v>623</v>
      </c>
      <c r="I379" s="116" t="s">
        <v>623</v>
      </c>
      <c r="O379" s="127">
        <f>'[1]2 КТП'!$C$123</f>
        <v>401978.27250000002</v>
      </c>
    </row>
    <row r="380" spans="1:15" ht="12.75" hidden="1" customHeight="1" x14ac:dyDescent="0.3">
      <c r="A380" s="120" t="s">
        <v>430</v>
      </c>
      <c r="B380" s="11">
        <v>160</v>
      </c>
      <c r="C380" s="47">
        <v>10</v>
      </c>
      <c r="D380" s="47">
        <v>0.4</v>
      </c>
      <c r="E380" s="130">
        <f t="shared" si="11"/>
        <v>401978.27250000002</v>
      </c>
      <c r="F380" s="11" t="s">
        <v>51</v>
      </c>
      <c r="H380" s="116" t="s">
        <v>623</v>
      </c>
      <c r="I380" s="116" t="s">
        <v>623</v>
      </c>
      <c r="O380" s="127">
        <f>'[1]2 КТП'!$C$125</f>
        <v>401978.27250000002</v>
      </c>
    </row>
    <row r="381" spans="1:15" ht="12.75" hidden="1" customHeight="1" x14ac:dyDescent="0.3">
      <c r="A381" s="120" t="s">
        <v>431</v>
      </c>
      <c r="B381" s="11">
        <v>160</v>
      </c>
      <c r="C381" s="47">
        <v>6</v>
      </c>
      <c r="D381" s="47">
        <v>0.4</v>
      </c>
      <c r="E381" s="130">
        <f t="shared" si="11"/>
        <v>401978.27250000002</v>
      </c>
      <c r="F381" s="11" t="s">
        <v>51</v>
      </c>
      <c r="H381" s="116" t="s">
        <v>623</v>
      </c>
      <c r="I381" s="116" t="s">
        <v>623</v>
      </c>
      <c r="O381" s="127">
        <f>'[1]2 КТП'!$C$125</f>
        <v>401978.27250000002</v>
      </c>
    </row>
    <row r="382" spans="1:15" ht="12.75" hidden="1" customHeight="1" x14ac:dyDescent="0.3">
      <c r="A382" s="120" t="s">
        <v>432</v>
      </c>
      <c r="B382" s="11">
        <v>250</v>
      </c>
      <c r="C382" s="47">
        <v>10</v>
      </c>
      <c r="D382" s="47">
        <v>0.4</v>
      </c>
      <c r="E382" s="130">
        <f t="shared" si="11"/>
        <v>406211.5575</v>
      </c>
      <c r="F382" s="11" t="s">
        <v>51</v>
      </c>
      <c r="H382" s="116" t="s">
        <v>623</v>
      </c>
      <c r="I382" s="116" t="s">
        <v>623</v>
      </c>
      <c r="O382" s="127">
        <f>'[1]2 КТП'!$C$127</f>
        <v>406211.5575</v>
      </c>
    </row>
    <row r="383" spans="1:15" ht="12.75" hidden="1" customHeight="1" x14ac:dyDescent="0.3">
      <c r="A383" s="120" t="s">
        <v>433</v>
      </c>
      <c r="B383" s="11">
        <v>250</v>
      </c>
      <c r="C383" s="47">
        <v>6</v>
      </c>
      <c r="D383" s="47">
        <v>0.4</v>
      </c>
      <c r="E383" s="130">
        <f t="shared" si="11"/>
        <v>406211.5575</v>
      </c>
      <c r="F383" s="11" t="s">
        <v>51</v>
      </c>
      <c r="H383" s="116" t="s">
        <v>623</v>
      </c>
      <c r="I383" s="116" t="s">
        <v>623</v>
      </c>
      <c r="O383" s="127">
        <f>'[1]2 КТП'!$C$127</f>
        <v>406211.5575</v>
      </c>
    </row>
    <row r="384" spans="1:15" ht="12.75" hidden="1" customHeight="1" x14ac:dyDescent="0.3">
      <c r="A384" s="120" t="s">
        <v>434</v>
      </c>
      <c r="B384" s="11">
        <v>400</v>
      </c>
      <c r="C384" s="47">
        <v>10</v>
      </c>
      <c r="D384" s="47">
        <v>0.4</v>
      </c>
      <c r="E384" s="130">
        <f t="shared" si="11"/>
        <v>436316.42249999999</v>
      </c>
      <c r="F384" s="11" t="s">
        <v>51</v>
      </c>
      <c r="H384" s="116" t="s">
        <v>623</v>
      </c>
      <c r="I384" s="116" t="s">
        <v>623</v>
      </c>
      <c r="O384" s="127">
        <f>'[1]2 КТП'!$C$129</f>
        <v>436316.42249999999</v>
      </c>
    </row>
    <row r="385" spans="1:15" ht="12.75" hidden="1" customHeight="1" x14ac:dyDescent="0.3">
      <c r="A385" s="120" t="s">
        <v>435</v>
      </c>
      <c r="B385" s="11">
        <v>400</v>
      </c>
      <c r="C385" s="47">
        <v>6</v>
      </c>
      <c r="D385" s="47">
        <v>0.4</v>
      </c>
      <c r="E385" s="130">
        <f t="shared" si="11"/>
        <v>436316.42249999999</v>
      </c>
      <c r="F385" s="11" t="s">
        <v>51</v>
      </c>
      <c r="H385" s="116" t="s">
        <v>623</v>
      </c>
      <c r="I385" s="116" t="s">
        <v>623</v>
      </c>
      <c r="O385" s="127">
        <f>'[1]2 КТП'!$C$129</f>
        <v>436316.42249999999</v>
      </c>
    </row>
    <row r="386" spans="1:15" ht="12.75" hidden="1" customHeight="1" x14ac:dyDescent="0.3">
      <c r="A386" s="120" t="s">
        <v>436</v>
      </c>
      <c r="B386" s="11">
        <v>25</v>
      </c>
      <c r="C386" s="11">
        <v>10</v>
      </c>
      <c r="D386" s="11">
        <v>0.4</v>
      </c>
      <c r="E386" s="130">
        <f t="shared" si="11"/>
        <v>389986.32750000001</v>
      </c>
      <c r="F386" s="116" t="s">
        <v>51</v>
      </c>
      <c r="H386" s="116" t="s">
        <v>51</v>
      </c>
      <c r="I386" s="116" t="s">
        <v>623</v>
      </c>
      <c r="O386" s="127">
        <f>'[1]2 КТП'!$F$117</f>
        <v>389986.32750000001</v>
      </c>
    </row>
    <row r="387" spans="1:15" ht="12.75" hidden="1" customHeight="1" x14ac:dyDescent="0.3">
      <c r="A387" s="120" t="s">
        <v>437</v>
      </c>
      <c r="B387" s="11">
        <v>25</v>
      </c>
      <c r="C387" s="11">
        <v>6</v>
      </c>
      <c r="D387" s="11">
        <v>0.4</v>
      </c>
      <c r="E387" s="130">
        <f t="shared" si="11"/>
        <v>389986.32750000001</v>
      </c>
      <c r="F387" s="116" t="s">
        <v>51</v>
      </c>
      <c r="H387" s="116" t="s">
        <v>51</v>
      </c>
      <c r="I387" s="116" t="s">
        <v>623</v>
      </c>
      <c r="O387" s="127">
        <f>'[1]2 КТП'!$F$117</f>
        <v>389986.32750000001</v>
      </c>
    </row>
    <row r="388" spans="1:15" ht="12.75" hidden="1" customHeight="1" x14ac:dyDescent="0.3">
      <c r="A388" s="120" t="s">
        <v>438</v>
      </c>
      <c r="B388" s="11">
        <v>40</v>
      </c>
      <c r="C388" s="11">
        <v>10</v>
      </c>
      <c r="D388" s="11">
        <v>0.4</v>
      </c>
      <c r="E388" s="130">
        <f t="shared" si="11"/>
        <v>389986.32750000001</v>
      </c>
      <c r="F388" s="116" t="s">
        <v>51</v>
      </c>
      <c r="H388" s="116" t="s">
        <v>51</v>
      </c>
      <c r="I388" s="116" t="s">
        <v>623</v>
      </c>
      <c r="O388" s="127">
        <f>'[1]2 КТП'!$F$119</f>
        <v>389986.32750000001</v>
      </c>
    </row>
    <row r="389" spans="1:15" ht="12.75" hidden="1" customHeight="1" x14ac:dyDescent="0.3">
      <c r="A389" s="120" t="s">
        <v>439</v>
      </c>
      <c r="B389" s="11">
        <v>40</v>
      </c>
      <c r="C389" s="11">
        <v>6</v>
      </c>
      <c r="D389" s="11">
        <v>0.4</v>
      </c>
      <c r="E389" s="130">
        <f t="shared" si="11"/>
        <v>389986.32750000001</v>
      </c>
      <c r="F389" s="116" t="s">
        <v>51</v>
      </c>
      <c r="H389" s="116" t="s">
        <v>51</v>
      </c>
      <c r="I389" s="116" t="s">
        <v>623</v>
      </c>
      <c r="O389" s="127">
        <f>'[1]2 КТП'!$F$119</f>
        <v>389986.32750000001</v>
      </c>
    </row>
    <row r="390" spans="1:15" ht="12.75" hidden="1" customHeight="1" x14ac:dyDescent="0.3">
      <c r="A390" s="120" t="s">
        <v>440</v>
      </c>
      <c r="B390" s="11">
        <v>63</v>
      </c>
      <c r="C390" s="11">
        <v>10</v>
      </c>
      <c r="D390" s="11">
        <v>0.4</v>
      </c>
      <c r="E390" s="130">
        <f t="shared" si="11"/>
        <v>389986.32750000001</v>
      </c>
      <c r="F390" s="116" t="s">
        <v>51</v>
      </c>
      <c r="H390" s="116" t="s">
        <v>51</v>
      </c>
      <c r="I390" s="116" t="s">
        <v>623</v>
      </c>
      <c r="O390" s="127">
        <f>'[1]2 КТП'!$F$121</f>
        <v>389986.32750000001</v>
      </c>
    </row>
    <row r="391" spans="1:15" ht="12.75" hidden="1" customHeight="1" x14ac:dyDescent="0.3">
      <c r="A391" s="120" t="s">
        <v>441</v>
      </c>
      <c r="B391" s="11">
        <v>63</v>
      </c>
      <c r="C391" s="11">
        <v>6</v>
      </c>
      <c r="D391" s="11">
        <v>0.4</v>
      </c>
      <c r="E391" s="130">
        <f t="shared" si="11"/>
        <v>389986.32750000001</v>
      </c>
      <c r="F391" s="116" t="s">
        <v>51</v>
      </c>
      <c r="H391" s="116" t="s">
        <v>51</v>
      </c>
      <c r="I391" s="116" t="s">
        <v>623</v>
      </c>
      <c r="O391" s="127">
        <f>'[1]2 КТП'!$F$121</f>
        <v>389986.32750000001</v>
      </c>
    </row>
    <row r="392" spans="1:15" ht="12.75" hidden="1" customHeight="1" x14ac:dyDescent="0.3">
      <c r="A392" s="120" t="s">
        <v>442</v>
      </c>
      <c r="B392" s="11">
        <v>100</v>
      </c>
      <c r="C392" s="11">
        <v>10</v>
      </c>
      <c r="D392" s="11">
        <v>0.4</v>
      </c>
      <c r="E392" s="130">
        <f t="shared" si="11"/>
        <v>389986.32750000001</v>
      </c>
      <c r="F392" s="116" t="s">
        <v>51</v>
      </c>
      <c r="H392" s="116" t="s">
        <v>51</v>
      </c>
      <c r="I392" s="116" t="s">
        <v>623</v>
      </c>
      <c r="O392" s="127">
        <f>'[1]2 КТП'!$F$123</f>
        <v>389986.32750000001</v>
      </c>
    </row>
    <row r="393" spans="1:15" ht="12.75" hidden="1" customHeight="1" x14ac:dyDescent="0.3">
      <c r="A393" s="120" t="s">
        <v>443</v>
      </c>
      <c r="B393" s="11">
        <v>100</v>
      </c>
      <c r="C393" s="11">
        <v>6</v>
      </c>
      <c r="D393" s="11">
        <v>0.4</v>
      </c>
      <c r="E393" s="130">
        <f t="shared" si="11"/>
        <v>389986.32750000001</v>
      </c>
      <c r="F393" s="116" t="s">
        <v>51</v>
      </c>
      <c r="H393" s="116" t="s">
        <v>51</v>
      </c>
      <c r="I393" s="116" t="s">
        <v>623</v>
      </c>
      <c r="O393" s="127">
        <f>'[1]2 КТП'!$F$123</f>
        <v>389986.32750000001</v>
      </c>
    </row>
    <row r="394" spans="1:15" ht="12.75" hidden="1" customHeight="1" x14ac:dyDescent="0.3">
      <c r="A394" s="120" t="s">
        <v>444</v>
      </c>
      <c r="B394" s="11">
        <v>160</v>
      </c>
      <c r="C394" s="11">
        <v>10</v>
      </c>
      <c r="D394" s="11">
        <v>0.4</v>
      </c>
      <c r="E394" s="130">
        <f t="shared" si="11"/>
        <v>389986.32750000001</v>
      </c>
      <c r="F394" s="116" t="s">
        <v>51</v>
      </c>
      <c r="H394" s="116" t="s">
        <v>51</v>
      </c>
      <c r="I394" s="116" t="s">
        <v>623</v>
      </c>
      <c r="O394" s="127">
        <f>'[1]2 КТП'!$F$125</f>
        <v>389986.32750000001</v>
      </c>
    </row>
    <row r="395" spans="1:15" ht="12.75" hidden="1" customHeight="1" x14ac:dyDescent="0.3">
      <c r="A395" s="120" t="s">
        <v>445</v>
      </c>
      <c r="B395" s="11">
        <v>160</v>
      </c>
      <c r="C395" s="11">
        <v>6</v>
      </c>
      <c r="D395" s="11">
        <v>0.4</v>
      </c>
      <c r="E395" s="130">
        <f t="shared" si="11"/>
        <v>389986.32750000001</v>
      </c>
      <c r="F395" s="116" t="s">
        <v>51</v>
      </c>
      <c r="H395" s="116" t="s">
        <v>51</v>
      </c>
      <c r="I395" s="116" t="s">
        <v>623</v>
      </c>
      <c r="O395" s="127">
        <f>'[1]2 КТП'!$F$125</f>
        <v>389986.32750000001</v>
      </c>
    </row>
    <row r="396" spans="1:15" ht="12.75" hidden="1" customHeight="1" x14ac:dyDescent="0.3">
      <c r="A396" s="120" t="s">
        <v>446</v>
      </c>
      <c r="B396" s="11">
        <v>250</v>
      </c>
      <c r="C396" s="11">
        <v>10</v>
      </c>
      <c r="D396" s="11">
        <v>0.4</v>
      </c>
      <c r="E396" s="130">
        <f t="shared" si="11"/>
        <v>392506.32750000001</v>
      </c>
      <c r="F396" s="116" t="s">
        <v>51</v>
      </c>
      <c r="H396" s="116" t="s">
        <v>51</v>
      </c>
      <c r="I396" s="116" t="s">
        <v>623</v>
      </c>
      <c r="O396" s="127">
        <f>'[1]2 КТП'!$F$127</f>
        <v>392506.32750000001</v>
      </c>
    </row>
    <row r="397" spans="1:15" ht="12.75" hidden="1" customHeight="1" x14ac:dyDescent="0.3">
      <c r="A397" s="120" t="s">
        <v>447</v>
      </c>
      <c r="B397" s="11">
        <v>250</v>
      </c>
      <c r="C397" s="11">
        <v>6</v>
      </c>
      <c r="D397" s="11">
        <v>0.4</v>
      </c>
      <c r="E397" s="130">
        <f t="shared" si="11"/>
        <v>392506.32750000001</v>
      </c>
      <c r="F397" s="116" t="s">
        <v>51</v>
      </c>
      <c r="H397" s="116" t="s">
        <v>51</v>
      </c>
      <c r="I397" s="116" t="s">
        <v>623</v>
      </c>
      <c r="O397" s="127">
        <f>'[1]2 КТП'!$F$127</f>
        <v>392506.32750000001</v>
      </c>
    </row>
    <row r="398" spans="1:15" ht="12.75" hidden="1" customHeight="1" x14ac:dyDescent="0.3">
      <c r="A398" s="120" t="s">
        <v>448</v>
      </c>
      <c r="B398" s="11">
        <v>400</v>
      </c>
      <c r="C398" s="11">
        <v>10</v>
      </c>
      <c r="D398" s="11">
        <v>0.4</v>
      </c>
      <c r="E398" s="130">
        <f t="shared" si="11"/>
        <v>419795.46</v>
      </c>
      <c r="F398" s="116" t="s">
        <v>51</v>
      </c>
      <c r="H398" s="116" t="s">
        <v>51</v>
      </c>
      <c r="I398" s="116" t="s">
        <v>623</v>
      </c>
      <c r="O398" s="127">
        <f>'[1]2 КТП'!$F$129</f>
        <v>419795.46</v>
      </c>
    </row>
    <row r="399" spans="1:15" ht="12.75" hidden="1" customHeight="1" x14ac:dyDescent="0.3">
      <c r="A399" s="120" t="s">
        <v>449</v>
      </c>
      <c r="B399" s="11">
        <v>400</v>
      </c>
      <c r="C399" s="11">
        <v>6</v>
      </c>
      <c r="D399" s="11">
        <v>0.4</v>
      </c>
      <c r="E399" s="130">
        <f t="shared" si="11"/>
        <v>419795.46</v>
      </c>
      <c r="F399" s="116" t="s">
        <v>51</v>
      </c>
      <c r="H399" s="116" t="s">
        <v>51</v>
      </c>
      <c r="I399" s="116" t="s">
        <v>623</v>
      </c>
      <c r="O399" s="127">
        <f>'[1]2 КТП'!$F$129</f>
        <v>419795.46</v>
      </c>
    </row>
    <row r="400" spans="1:15" ht="12.75" hidden="1" customHeight="1" x14ac:dyDescent="0.3">
      <c r="A400" s="120" t="s">
        <v>450</v>
      </c>
      <c r="B400" s="11">
        <v>25</v>
      </c>
      <c r="C400" s="47">
        <v>10</v>
      </c>
      <c r="D400" s="47">
        <v>0.4</v>
      </c>
      <c r="E400" s="130">
        <f t="shared" si="11"/>
        <v>423965.27250000002</v>
      </c>
      <c r="F400" s="11" t="s">
        <v>51</v>
      </c>
      <c r="H400" s="116" t="s">
        <v>623</v>
      </c>
      <c r="I400" s="116" t="s">
        <v>623</v>
      </c>
      <c r="O400" s="127">
        <f>'[1]2 КТП'!$C$133</f>
        <v>423965.27250000002</v>
      </c>
    </row>
    <row r="401" spans="1:15" ht="12.75" hidden="1" customHeight="1" x14ac:dyDescent="0.3">
      <c r="A401" s="120" t="s">
        <v>451</v>
      </c>
      <c r="B401" s="11">
        <v>25</v>
      </c>
      <c r="C401" s="47">
        <v>6</v>
      </c>
      <c r="D401" s="47">
        <v>0.4</v>
      </c>
      <c r="E401" s="130">
        <f t="shared" si="11"/>
        <v>423965.27250000002</v>
      </c>
      <c r="F401" s="11" t="s">
        <v>51</v>
      </c>
      <c r="H401" s="116" t="s">
        <v>623</v>
      </c>
      <c r="I401" s="116" t="s">
        <v>623</v>
      </c>
      <c r="O401" s="127">
        <f>'[1]2 КТП'!$C$133</f>
        <v>423965.27250000002</v>
      </c>
    </row>
    <row r="402" spans="1:15" ht="12.75" hidden="1" customHeight="1" x14ac:dyDescent="0.3">
      <c r="A402" s="120" t="s">
        <v>452</v>
      </c>
      <c r="B402" s="11">
        <v>40</v>
      </c>
      <c r="C402" s="47">
        <v>10</v>
      </c>
      <c r="D402" s="47">
        <v>0.4</v>
      </c>
      <c r="E402" s="130">
        <f t="shared" si="11"/>
        <v>423965.27250000002</v>
      </c>
      <c r="F402" s="11" t="s">
        <v>51</v>
      </c>
      <c r="H402" s="116" t="s">
        <v>623</v>
      </c>
      <c r="I402" s="116" t="s">
        <v>623</v>
      </c>
      <c r="O402" s="127">
        <f>'[1]2 КТП'!$C$137</f>
        <v>423965.27250000002</v>
      </c>
    </row>
    <row r="403" spans="1:15" ht="12.75" hidden="1" customHeight="1" x14ac:dyDescent="0.3">
      <c r="A403" s="120" t="s">
        <v>453</v>
      </c>
      <c r="B403" s="11">
        <v>40</v>
      </c>
      <c r="C403" s="47">
        <v>6</v>
      </c>
      <c r="D403" s="47">
        <v>0.4</v>
      </c>
      <c r="E403" s="130">
        <f t="shared" si="11"/>
        <v>423965.27250000002</v>
      </c>
      <c r="F403" s="11" t="s">
        <v>51</v>
      </c>
      <c r="H403" s="116" t="s">
        <v>623</v>
      </c>
      <c r="I403" s="116" t="s">
        <v>623</v>
      </c>
      <c r="O403" s="127">
        <f>'[1]2 КТП'!$C$137</f>
        <v>423965.27250000002</v>
      </c>
    </row>
    <row r="404" spans="1:15" ht="12.75" hidden="1" customHeight="1" x14ac:dyDescent="0.3">
      <c r="A404" s="120" t="s">
        <v>454</v>
      </c>
      <c r="B404" s="11">
        <v>63</v>
      </c>
      <c r="C404" s="47">
        <v>10</v>
      </c>
      <c r="D404" s="47">
        <v>0.4</v>
      </c>
      <c r="E404" s="130">
        <f t="shared" si="11"/>
        <v>423965.27250000002</v>
      </c>
      <c r="F404" s="11" t="s">
        <v>51</v>
      </c>
      <c r="H404" s="116" t="s">
        <v>623</v>
      </c>
      <c r="I404" s="116" t="s">
        <v>623</v>
      </c>
      <c r="O404" s="127">
        <f>'[1]2 КТП'!$C$141</f>
        <v>423965.27250000002</v>
      </c>
    </row>
    <row r="405" spans="1:15" ht="12.75" hidden="1" customHeight="1" x14ac:dyDescent="0.3">
      <c r="A405" s="120" t="s">
        <v>455</v>
      </c>
      <c r="B405" s="11">
        <v>63</v>
      </c>
      <c r="C405" s="47">
        <v>6</v>
      </c>
      <c r="D405" s="47">
        <v>0.4</v>
      </c>
      <c r="E405" s="130">
        <f t="shared" si="11"/>
        <v>423965.27250000002</v>
      </c>
      <c r="F405" s="11" t="s">
        <v>51</v>
      </c>
      <c r="H405" s="116" t="s">
        <v>623</v>
      </c>
      <c r="I405" s="116" t="s">
        <v>623</v>
      </c>
      <c r="O405" s="127">
        <f>'[1]2 КТП'!$C$141</f>
        <v>423965.27250000002</v>
      </c>
    </row>
    <row r="406" spans="1:15" ht="12.75" hidden="1" customHeight="1" x14ac:dyDescent="0.3">
      <c r="A406" s="120" t="s">
        <v>456</v>
      </c>
      <c r="B406" s="11">
        <v>100</v>
      </c>
      <c r="C406" s="47">
        <v>10</v>
      </c>
      <c r="D406" s="47">
        <v>0.4</v>
      </c>
      <c r="E406" s="130">
        <f t="shared" si="11"/>
        <v>427278.02250000002</v>
      </c>
      <c r="F406" s="11" t="s">
        <v>51</v>
      </c>
      <c r="H406" s="116" t="s">
        <v>623</v>
      </c>
      <c r="I406" s="116" t="s">
        <v>623</v>
      </c>
      <c r="O406" s="127">
        <f>'[1]2 КТП'!$C$145</f>
        <v>427278.02250000002</v>
      </c>
    </row>
    <row r="407" spans="1:15" ht="12.75" hidden="1" customHeight="1" x14ac:dyDescent="0.3">
      <c r="A407" s="120" t="s">
        <v>457</v>
      </c>
      <c r="B407" s="11">
        <v>100</v>
      </c>
      <c r="C407" s="47">
        <v>6</v>
      </c>
      <c r="D407" s="47">
        <v>0.4</v>
      </c>
      <c r="E407" s="130">
        <f t="shared" si="11"/>
        <v>427278.02250000002</v>
      </c>
      <c r="F407" s="11" t="s">
        <v>51</v>
      </c>
      <c r="H407" s="116" t="s">
        <v>623</v>
      </c>
      <c r="I407" s="116" t="s">
        <v>623</v>
      </c>
      <c r="O407" s="127">
        <f>'[1]2 КТП'!$C$145</f>
        <v>427278.02250000002</v>
      </c>
    </row>
    <row r="408" spans="1:15" ht="12.75" hidden="1" customHeight="1" x14ac:dyDescent="0.3">
      <c r="A408" s="120" t="s">
        <v>458</v>
      </c>
      <c r="B408" s="11">
        <v>160</v>
      </c>
      <c r="C408" s="47">
        <v>10</v>
      </c>
      <c r="D408" s="47">
        <v>0.4</v>
      </c>
      <c r="E408" s="130">
        <f t="shared" si="11"/>
        <v>437280</v>
      </c>
      <c r="F408" s="11" t="s">
        <v>51</v>
      </c>
      <c r="H408" s="116" t="s">
        <v>623</v>
      </c>
      <c r="I408" s="116" t="s">
        <v>623</v>
      </c>
      <c r="O408" s="127">
        <f>'[1]2 КТП'!$C$149</f>
        <v>437280</v>
      </c>
    </row>
    <row r="409" spans="1:15" ht="12.75" hidden="1" customHeight="1" x14ac:dyDescent="0.3">
      <c r="A409" s="120" t="s">
        <v>459</v>
      </c>
      <c r="B409" s="11">
        <v>160</v>
      </c>
      <c r="C409" s="47">
        <v>6</v>
      </c>
      <c r="D409" s="47">
        <v>0.4</v>
      </c>
      <c r="E409" s="130">
        <f t="shared" si="11"/>
        <v>437280</v>
      </c>
      <c r="F409" s="11" t="s">
        <v>51</v>
      </c>
      <c r="H409" s="116" t="s">
        <v>623</v>
      </c>
      <c r="I409" s="116" t="s">
        <v>623</v>
      </c>
      <c r="O409" s="127">
        <f>'[1]2 КТП'!$C$149</f>
        <v>437280</v>
      </c>
    </row>
    <row r="410" spans="1:15" ht="12.75" hidden="1" customHeight="1" x14ac:dyDescent="0.3">
      <c r="A410" s="120" t="s">
        <v>460</v>
      </c>
      <c r="B410" s="11">
        <v>250</v>
      </c>
      <c r="C410" s="47">
        <v>10</v>
      </c>
      <c r="D410" s="47">
        <v>0.4</v>
      </c>
      <c r="E410" s="130">
        <f t="shared" si="11"/>
        <v>451496.16749999998</v>
      </c>
      <c r="F410" s="11" t="s">
        <v>51</v>
      </c>
      <c r="H410" s="116" t="s">
        <v>623</v>
      </c>
      <c r="I410" s="116" t="s">
        <v>623</v>
      </c>
      <c r="O410" s="127">
        <f>'[1]2 КТП'!$C$153</f>
        <v>451496.16749999998</v>
      </c>
    </row>
    <row r="411" spans="1:15" ht="12.75" hidden="1" customHeight="1" x14ac:dyDescent="0.3">
      <c r="A411" s="120" t="s">
        <v>461</v>
      </c>
      <c r="B411" s="11">
        <v>250</v>
      </c>
      <c r="C411" s="47">
        <v>6</v>
      </c>
      <c r="D411" s="47">
        <v>0.4</v>
      </c>
      <c r="E411" s="130">
        <f t="shared" si="11"/>
        <v>451496.16749999998</v>
      </c>
      <c r="F411" s="11" t="s">
        <v>51</v>
      </c>
      <c r="H411" s="116" t="s">
        <v>623</v>
      </c>
      <c r="I411" s="116" t="s">
        <v>623</v>
      </c>
      <c r="O411" s="127">
        <f>'[1]2 КТП'!$C$153</f>
        <v>451496.16749999998</v>
      </c>
    </row>
    <row r="412" spans="1:15" ht="12.75" hidden="1" customHeight="1" x14ac:dyDescent="0.3">
      <c r="A412" s="120" t="s">
        <v>462</v>
      </c>
      <c r="B412" s="11">
        <v>400</v>
      </c>
      <c r="C412" s="47">
        <v>10</v>
      </c>
      <c r="D412" s="47">
        <v>0.4</v>
      </c>
      <c r="E412" s="130">
        <f t="shared" si="11"/>
        <v>482558.42249999999</v>
      </c>
      <c r="F412" s="11" t="s">
        <v>51</v>
      </c>
      <c r="H412" s="116" t="s">
        <v>623</v>
      </c>
      <c r="I412" s="116" t="s">
        <v>623</v>
      </c>
      <c r="O412" s="127">
        <f>'[1]2 КТП'!$C$157</f>
        <v>482558.42249999999</v>
      </c>
    </row>
    <row r="413" spans="1:15" ht="12.75" hidden="1" customHeight="1" x14ac:dyDescent="0.3">
      <c r="A413" s="120" t="s">
        <v>463</v>
      </c>
      <c r="B413" s="11">
        <v>400</v>
      </c>
      <c r="C413" s="47">
        <v>6</v>
      </c>
      <c r="D413" s="47">
        <v>0.4</v>
      </c>
      <c r="E413" s="130">
        <f t="shared" si="11"/>
        <v>482558.42249999999</v>
      </c>
      <c r="F413" s="11" t="s">
        <v>51</v>
      </c>
      <c r="H413" s="116" t="s">
        <v>623</v>
      </c>
      <c r="I413" s="116" t="s">
        <v>623</v>
      </c>
      <c r="O413" s="127">
        <f>'[1]2 КТП'!$C$157</f>
        <v>482558.42249999999</v>
      </c>
    </row>
    <row r="414" spans="1:15" ht="12.75" hidden="1" customHeight="1" x14ac:dyDescent="0.3">
      <c r="A414" s="120" t="s">
        <v>464</v>
      </c>
      <c r="B414" s="11">
        <v>25</v>
      </c>
      <c r="C414" s="11">
        <v>10</v>
      </c>
      <c r="D414" s="11">
        <v>0.4</v>
      </c>
      <c r="E414" s="130">
        <f t="shared" si="11"/>
        <v>411972.27750000003</v>
      </c>
      <c r="F414" s="116" t="s">
        <v>51</v>
      </c>
      <c r="H414" s="116" t="s">
        <v>51</v>
      </c>
      <c r="I414" s="116" t="s">
        <v>623</v>
      </c>
      <c r="O414" s="127">
        <f>'[1]2 КТП'!$F$133</f>
        <v>411972.27750000003</v>
      </c>
    </row>
    <row r="415" spans="1:15" ht="12.75" hidden="1" customHeight="1" x14ac:dyDescent="0.3">
      <c r="A415" s="120" t="s">
        <v>465</v>
      </c>
      <c r="B415" s="11">
        <v>25</v>
      </c>
      <c r="C415" s="11">
        <v>6</v>
      </c>
      <c r="D415" s="11">
        <v>0.4</v>
      </c>
      <c r="E415" s="130">
        <f t="shared" si="11"/>
        <v>411972.27750000003</v>
      </c>
      <c r="F415" s="116" t="s">
        <v>51</v>
      </c>
      <c r="H415" s="116" t="s">
        <v>51</v>
      </c>
      <c r="I415" s="116" t="s">
        <v>623</v>
      </c>
      <c r="O415" s="127">
        <f>'[1]2 КТП'!$F$133</f>
        <v>411972.27750000003</v>
      </c>
    </row>
    <row r="416" spans="1:15" ht="12.75" hidden="1" customHeight="1" x14ac:dyDescent="0.3">
      <c r="A416" s="120" t="s">
        <v>466</v>
      </c>
      <c r="B416" s="11">
        <v>40</v>
      </c>
      <c r="C416" s="11">
        <v>10</v>
      </c>
      <c r="D416" s="11">
        <v>0.4</v>
      </c>
      <c r="E416" s="130">
        <f t="shared" si="11"/>
        <v>411972.27750000003</v>
      </c>
      <c r="F416" s="116" t="s">
        <v>51</v>
      </c>
      <c r="H416" s="116" t="s">
        <v>51</v>
      </c>
      <c r="I416" s="116" t="s">
        <v>623</v>
      </c>
      <c r="O416" s="127">
        <f>'[1]2 КТП'!$F$137</f>
        <v>411972.27750000003</v>
      </c>
    </row>
    <row r="417" spans="1:15" ht="12.75" hidden="1" customHeight="1" x14ac:dyDescent="0.3">
      <c r="A417" s="120" t="s">
        <v>467</v>
      </c>
      <c r="B417" s="11">
        <v>40</v>
      </c>
      <c r="C417" s="11">
        <v>6</v>
      </c>
      <c r="D417" s="11">
        <v>0.4</v>
      </c>
      <c r="E417" s="130">
        <f t="shared" si="11"/>
        <v>411972.27750000003</v>
      </c>
      <c r="F417" s="116" t="s">
        <v>51</v>
      </c>
      <c r="H417" s="116" t="s">
        <v>51</v>
      </c>
      <c r="I417" s="116" t="s">
        <v>623</v>
      </c>
      <c r="O417" s="127">
        <f>'[1]2 КТП'!$F$137</f>
        <v>411972.27750000003</v>
      </c>
    </row>
    <row r="418" spans="1:15" ht="12.75" hidden="1" customHeight="1" x14ac:dyDescent="0.3">
      <c r="A418" s="120" t="s">
        <v>468</v>
      </c>
      <c r="B418" s="11">
        <v>63</v>
      </c>
      <c r="C418" s="11">
        <v>10</v>
      </c>
      <c r="D418" s="11">
        <v>0.4</v>
      </c>
      <c r="E418" s="130">
        <f t="shared" si="11"/>
        <v>411972.27750000003</v>
      </c>
      <c r="F418" s="116" t="s">
        <v>51</v>
      </c>
      <c r="H418" s="116" t="s">
        <v>51</v>
      </c>
      <c r="I418" s="116" t="s">
        <v>623</v>
      </c>
      <c r="O418" s="127">
        <f>'[1]2 КТП'!$F$141</f>
        <v>411972.27750000003</v>
      </c>
    </row>
    <row r="419" spans="1:15" ht="12.75" hidden="1" customHeight="1" x14ac:dyDescent="0.3">
      <c r="A419" s="120" t="s">
        <v>469</v>
      </c>
      <c r="B419" s="11">
        <v>63</v>
      </c>
      <c r="C419" s="11">
        <v>6</v>
      </c>
      <c r="D419" s="11">
        <v>0.4</v>
      </c>
      <c r="E419" s="130">
        <f t="shared" si="11"/>
        <v>411972.27750000003</v>
      </c>
      <c r="F419" s="116" t="s">
        <v>51</v>
      </c>
      <c r="H419" s="116" t="s">
        <v>51</v>
      </c>
      <c r="I419" s="116" t="s">
        <v>623</v>
      </c>
      <c r="O419" s="127">
        <f>'[1]2 КТП'!$F$141</f>
        <v>411972.27750000003</v>
      </c>
    </row>
    <row r="420" spans="1:15" ht="12.75" hidden="1" customHeight="1" x14ac:dyDescent="0.3">
      <c r="A420" s="120" t="s">
        <v>470</v>
      </c>
      <c r="B420" s="11">
        <v>100</v>
      </c>
      <c r="C420" s="11">
        <v>10</v>
      </c>
      <c r="D420" s="11">
        <v>0.4</v>
      </c>
      <c r="E420" s="130">
        <f t="shared" si="11"/>
        <v>413193.42749999999</v>
      </c>
      <c r="F420" s="116" t="s">
        <v>51</v>
      </c>
      <c r="H420" s="116" t="s">
        <v>51</v>
      </c>
      <c r="I420" s="116" t="s">
        <v>623</v>
      </c>
      <c r="O420" s="127">
        <f>'[1]2 КТП'!$F$145</f>
        <v>413193.42749999999</v>
      </c>
    </row>
    <row r="421" spans="1:15" ht="12.75" hidden="1" customHeight="1" x14ac:dyDescent="0.3">
      <c r="A421" s="120" t="s">
        <v>471</v>
      </c>
      <c r="B421" s="11">
        <v>100</v>
      </c>
      <c r="C421" s="11">
        <v>6</v>
      </c>
      <c r="D421" s="11">
        <v>0.4</v>
      </c>
      <c r="E421" s="130">
        <f t="shared" si="11"/>
        <v>413193.42749999999</v>
      </c>
      <c r="F421" s="116" t="s">
        <v>51</v>
      </c>
      <c r="H421" s="116" t="s">
        <v>51</v>
      </c>
      <c r="I421" s="116" t="s">
        <v>623</v>
      </c>
      <c r="O421" s="127">
        <f>'[1]2 КТП'!$F$145</f>
        <v>413193.42749999999</v>
      </c>
    </row>
    <row r="422" spans="1:15" ht="12.75" hidden="1" customHeight="1" x14ac:dyDescent="0.3">
      <c r="A422" s="120" t="s">
        <v>472</v>
      </c>
      <c r="B422" s="11">
        <v>160</v>
      </c>
      <c r="C422" s="11">
        <v>10</v>
      </c>
      <c r="D422" s="11">
        <v>0.4</v>
      </c>
      <c r="E422" s="130">
        <f t="shared" si="11"/>
        <v>415285.02750000003</v>
      </c>
      <c r="F422" s="116" t="s">
        <v>51</v>
      </c>
      <c r="H422" s="116" t="s">
        <v>51</v>
      </c>
      <c r="I422" s="116" t="s">
        <v>623</v>
      </c>
      <c r="O422" s="127">
        <f>'[1]2 КТП'!$F$149</f>
        <v>415285.02750000003</v>
      </c>
    </row>
    <row r="423" spans="1:15" ht="12.75" hidden="1" customHeight="1" x14ac:dyDescent="0.3">
      <c r="A423" s="120" t="s">
        <v>473</v>
      </c>
      <c r="B423" s="11">
        <v>160</v>
      </c>
      <c r="C423" s="11">
        <v>6</v>
      </c>
      <c r="D423" s="11">
        <v>0.4</v>
      </c>
      <c r="E423" s="130">
        <f t="shared" si="11"/>
        <v>415285.02750000003</v>
      </c>
      <c r="F423" s="116" t="s">
        <v>51</v>
      </c>
      <c r="H423" s="116" t="s">
        <v>51</v>
      </c>
      <c r="I423" s="116" t="s">
        <v>623</v>
      </c>
      <c r="O423" s="127">
        <f>'[1]2 КТП'!$F$149</f>
        <v>415285.02750000003</v>
      </c>
    </row>
    <row r="424" spans="1:15" ht="12.75" hidden="1" customHeight="1" x14ac:dyDescent="0.3">
      <c r="A424" s="120" t="s">
        <v>474</v>
      </c>
      <c r="B424" s="11">
        <v>250</v>
      </c>
      <c r="C424" s="11">
        <v>10</v>
      </c>
      <c r="D424" s="11">
        <v>0.4</v>
      </c>
      <c r="E424" s="130">
        <f t="shared" ref="E424:E487" si="12">O424*(1+$E$71/100)</f>
        <v>433138.38750000001</v>
      </c>
      <c r="F424" s="116" t="s">
        <v>51</v>
      </c>
      <c r="H424" s="116" t="s">
        <v>51</v>
      </c>
      <c r="I424" s="116" t="s">
        <v>623</v>
      </c>
      <c r="O424" s="127">
        <f>'[1]2 КТП'!$F$153</f>
        <v>433138.38750000001</v>
      </c>
    </row>
    <row r="425" spans="1:15" ht="12.75" hidden="1" customHeight="1" x14ac:dyDescent="0.3">
      <c r="A425" s="120" t="s">
        <v>475</v>
      </c>
      <c r="B425" s="11">
        <v>250</v>
      </c>
      <c r="C425" s="11">
        <v>6</v>
      </c>
      <c r="D425" s="11">
        <v>0.4</v>
      </c>
      <c r="E425" s="130">
        <f t="shared" si="12"/>
        <v>433138.38750000001</v>
      </c>
      <c r="F425" s="116" t="s">
        <v>51</v>
      </c>
      <c r="H425" s="116" t="s">
        <v>51</v>
      </c>
      <c r="I425" s="116" t="s">
        <v>623</v>
      </c>
      <c r="O425" s="127">
        <f>'[1]2 КТП'!$F$153</f>
        <v>433138.38750000001</v>
      </c>
    </row>
    <row r="426" spans="1:15" ht="12.75" hidden="1" customHeight="1" x14ac:dyDescent="0.3">
      <c r="A426" s="120" t="s">
        <v>476</v>
      </c>
      <c r="B426" s="11">
        <v>400</v>
      </c>
      <c r="C426" s="11">
        <v>10</v>
      </c>
      <c r="D426" s="11">
        <v>0.4</v>
      </c>
      <c r="E426" s="130">
        <f t="shared" si="12"/>
        <v>466037.46</v>
      </c>
      <c r="F426" s="116" t="s">
        <v>51</v>
      </c>
      <c r="H426" s="116" t="s">
        <v>51</v>
      </c>
      <c r="I426" s="116" t="s">
        <v>623</v>
      </c>
      <c r="O426" s="127">
        <f>'[1]2 КТП'!$F$157</f>
        <v>466037.46</v>
      </c>
    </row>
    <row r="427" spans="1:15" ht="12.75" hidden="1" customHeight="1" x14ac:dyDescent="0.3">
      <c r="A427" s="120" t="s">
        <v>477</v>
      </c>
      <c r="B427" s="11">
        <v>400</v>
      </c>
      <c r="C427" s="11">
        <v>6</v>
      </c>
      <c r="D427" s="11">
        <v>0.4</v>
      </c>
      <c r="E427" s="130">
        <f t="shared" si="12"/>
        <v>466037.46</v>
      </c>
      <c r="F427" s="116" t="s">
        <v>51</v>
      </c>
      <c r="H427" s="116" t="s">
        <v>51</v>
      </c>
      <c r="I427" s="116" t="s">
        <v>623</v>
      </c>
      <c r="O427" s="127">
        <f>'[1]2 КТП'!$F$157</f>
        <v>466037.46</v>
      </c>
    </row>
    <row r="428" spans="1:15" ht="12.75" hidden="1" customHeight="1" x14ac:dyDescent="0.3">
      <c r="A428" s="120" t="s">
        <v>478</v>
      </c>
      <c r="B428" s="11">
        <v>630</v>
      </c>
      <c r="C428" s="47">
        <v>10</v>
      </c>
      <c r="D428" s="47">
        <v>0.4</v>
      </c>
      <c r="E428" s="130">
        <f t="shared" si="12"/>
        <v>450775.08</v>
      </c>
      <c r="F428" s="11" t="s">
        <v>51</v>
      </c>
      <c r="H428" s="116" t="s">
        <v>623</v>
      </c>
      <c r="I428" s="116" t="s">
        <v>623</v>
      </c>
      <c r="O428" s="127">
        <f>'[1]2 КТП'!$C$163</f>
        <v>450775.08</v>
      </c>
    </row>
    <row r="429" spans="1:15" ht="12.75" hidden="1" customHeight="1" x14ac:dyDescent="0.3">
      <c r="A429" s="120" t="s">
        <v>479</v>
      </c>
      <c r="B429" s="11">
        <v>630</v>
      </c>
      <c r="C429" s="47">
        <v>6</v>
      </c>
      <c r="D429" s="47">
        <v>0.4</v>
      </c>
      <c r="E429" s="130">
        <f t="shared" si="12"/>
        <v>450775.08</v>
      </c>
      <c r="F429" s="11" t="s">
        <v>51</v>
      </c>
      <c r="H429" s="116" t="s">
        <v>623</v>
      </c>
      <c r="I429" s="116" t="s">
        <v>623</v>
      </c>
      <c r="O429" s="127">
        <f>'[1]2 КТП'!$C$163</f>
        <v>450775.08</v>
      </c>
    </row>
    <row r="430" spans="1:15" ht="12.75" hidden="1" customHeight="1" x14ac:dyDescent="0.3">
      <c r="A430" s="120" t="s">
        <v>480</v>
      </c>
      <c r="B430" s="11">
        <v>1000</v>
      </c>
      <c r="C430" s="47">
        <v>10</v>
      </c>
      <c r="D430" s="47">
        <v>0.4</v>
      </c>
      <c r="E430" s="130">
        <f t="shared" si="12"/>
        <v>774341.19</v>
      </c>
      <c r="F430" s="11" t="s">
        <v>51</v>
      </c>
      <c r="H430" s="116" t="s">
        <v>623</v>
      </c>
      <c r="I430" s="116" t="s">
        <v>623</v>
      </c>
      <c r="O430" s="127">
        <f>'[1]2 КТП'!$C$165</f>
        <v>774341.19</v>
      </c>
    </row>
    <row r="431" spans="1:15" ht="12.75" hidden="1" customHeight="1" x14ac:dyDescent="0.3">
      <c r="A431" s="120" t="s">
        <v>481</v>
      </c>
      <c r="B431" s="11">
        <v>1000</v>
      </c>
      <c r="C431" s="47">
        <v>6</v>
      </c>
      <c r="D431" s="47">
        <v>0.4</v>
      </c>
      <c r="E431" s="130">
        <f t="shared" si="12"/>
        <v>774341.19</v>
      </c>
      <c r="F431" s="11" t="s">
        <v>51</v>
      </c>
      <c r="H431" s="116" t="s">
        <v>623</v>
      </c>
      <c r="I431" s="116" t="s">
        <v>623</v>
      </c>
      <c r="O431" s="127">
        <f>'[1]2 КТП'!$C$165</f>
        <v>774341.19</v>
      </c>
    </row>
    <row r="432" spans="1:15" ht="12.75" hidden="1" customHeight="1" x14ac:dyDescent="0.3">
      <c r="A432" s="120" t="s">
        <v>482</v>
      </c>
      <c r="B432" s="11">
        <v>630</v>
      </c>
      <c r="C432" s="11">
        <v>10</v>
      </c>
      <c r="D432" s="11">
        <v>0.4</v>
      </c>
      <c r="E432" s="130">
        <f t="shared" si="12"/>
        <v>427156.22249999997</v>
      </c>
      <c r="F432" s="116" t="s">
        <v>51</v>
      </c>
      <c r="H432" s="116" t="s">
        <v>51</v>
      </c>
      <c r="I432" s="116" t="s">
        <v>623</v>
      </c>
      <c r="O432" s="127">
        <f>'[1]2 КТП'!$F$163</f>
        <v>427156.22249999997</v>
      </c>
    </row>
    <row r="433" spans="1:15" ht="12.75" hidden="1" customHeight="1" x14ac:dyDescent="0.3">
      <c r="A433" s="120" t="s">
        <v>483</v>
      </c>
      <c r="B433" s="11">
        <v>630</v>
      </c>
      <c r="C433" s="11">
        <v>6</v>
      </c>
      <c r="D433" s="11">
        <v>0.4</v>
      </c>
      <c r="E433" s="130">
        <f t="shared" si="12"/>
        <v>427156.22249999997</v>
      </c>
      <c r="F433" s="116" t="s">
        <v>51</v>
      </c>
      <c r="H433" s="116" t="s">
        <v>51</v>
      </c>
      <c r="I433" s="116" t="s">
        <v>623</v>
      </c>
      <c r="O433" s="127">
        <f>'[1]2 КТП'!$F$163</f>
        <v>427156.22249999997</v>
      </c>
    </row>
    <row r="434" spans="1:15" ht="12.75" hidden="1" customHeight="1" x14ac:dyDescent="0.3">
      <c r="A434" s="120" t="s">
        <v>484</v>
      </c>
      <c r="B434" s="11">
        <v>1000</v>
      </c>
      <c r="C434" s="11">
        <v>10</v>
      </c>
      <c r="D434" s="11">
        <v>0.4</v>
      </c>
      <c r="E434" s="130">
        <f t="shared" si="12"/>
        <v>724778.30249999999</v>
      </c>
      <c r="F434" s="116" t="s">
        <v>51</v>
      </c>
      <c r="H434" s="116" t="s">
        <v>51</v>
      </c>
      <c r="I434" s="116" t="s">
        <v>623</v>
      </c>
      <c r="O434" s="127">
        <f>'[1]2 КТП'!$F$165</f>
        <v>724778.30249999999</v>
      </c>
    </row>
    <row r="435" spans="1:15" ht="12.75" hidden="1" customHeight="1" x14ac:dyDescent="0.3">
      <c r="A435" s="120" t="s">
        <v>485</v>
      </c>
      <c r="B435" s="11">
        <v>1000</v>
      </c>
      <c r="C435" s="11">
        <v>6</v>
      </c>
      <c r="D435" s="11">
        <v>0.4</v>
      </c>
      <c r="E435" s="130">
        <f t="shared" si="12"/>
        <v>724778.30249999999</v>
      </c>
      <c r="F435" s="116" t="s">
        <v>51</v>
      </c>
      <c r="H435" s="116" t="s">
        <v>51</v>
      </c>
      <c r="I435" s="116" t="s">
        <v>623</v>
      </c>
      <c r="O435" s="127">
        <f>'[1]2 КТП'!$F$165</f>
        <v>724778.30249999999</v>
      </c>
    </row>
    <row r="436" spans="1:15" ht="12.75" hidden="1" customHeight="1" x14ac:dyDescent="0.3">
      <c r="A436" s="120" t="s">
        <v>486</v>
      </c>
      <c r="B436" s="11">
        <v>630</v>
      </c>
      <c r="C436" s="47">
        <v>10</v>
      </c>
      <c r="D436" s="47">
        <v>0.4</v>
      </c>
      <c r="E436" s="130">
        <f t="shared" si="12"/>
        <v>649506.19999999995</v>
      </c>
      <c r="F436" s="11" t="s">
        <v>51</v>
      </c>
      <c r="H436" s="116" t="s">
        <v>623</v>
      </c>
      <c r="I436" s="116" t="s">
        <v>623</v>
      </c>
      <c r="O436" s="127">
        <f>'[1]2 КТП'!$C$169</f>
        <v>649506.19999999995</v>
      </c>
    </row>
    <row r="437" spans="1:15" ht="12.75" hidden="1" customHeight="1" x14ac:dyDescent="0.3">
      <c r="A437" s="120" t="s">
        <v>487</v>
      </c>
      <c r="B437" s="11">
        <v>630</v>
      </c>
      <c r="C437" s="47">
        <v>6</v>
      </c>
      <c r="D437" s="47">
        <v>0.4</v>
      </c>
      <c r="E437" s="130">
        <f t="shared" si="12"/>
        <v>649506.19999999995</v>
      </c>
      <c r="F437" s="11" t="s">
        <v>51</v>
      </c>
      <c r="H437" s="116" t="s">
        <v>623</v>
      </c>
      <c r="I437" s="116" t="s">
        <v>623</v>
      </c>
      <c r="O437" s="127">
        <f>'[1]2 КТП'!$C$169</f>
        <v>649506.19999999995</v>
      </c>
    </row>
    <row r="438" spans="1:15" ht="12.75" hidden="1" customHeight="1" x14ac:dyDescent="0.3">
      <c r="A438" s="120" t="s">
        <v>488</v>
      </c>
      <c r="B438" s="11">
        <v>1000</v>
      </c>
      <c r="C438" s="47">
        <v>10</v>
      </c>
      <c r="D438" s="47">
        <v>0.4</v>
      </c>
      <c r="E438" s="130">
        <f t="shared" si="12"/>
        <v>987403.24</v>
      </c>
      <c r="F438" s="11" t="s">
        <v>51</v>
      </c>
      <c r="H438" s="116" t="s">
        <v>623</v>
      </c>
      <c r="I438" s="116" t="s">
        <v>623</v>
      </c>
      <c r="O438" s="127">
        <f>'[1]2 КТП'!$C$173</f>
        <v>987403.24</v>
      </c>
    </row>
    <row r="439" spans="1:15" ht="12.75" hidden="1" customHeight="1" x14ac:dyDescent="0.3">
      <c r="A439" s="120" t="s">
        <v>489</v>
      </c>
      <c r="B439" s="11">
        <v>1000</v>
      </c>
      <c r="C439" s="47">
        <v>6</v>
      </c>
      <c r="D439" s="47">
        <v>0.4</v>
      </c>
      <c r="E439" s="130">
        <f t="shared" si="12"/>
        <v>987403.24</v>
      </c>
      <c r="F439" s="11" t="s">
        <v>51</v>
      </c>
      <c r="H439" s="116" t="s">
        <v>623</v>
      </c>
      <c r="I439" s="116" t="s">
        <v>623</v>
      </c>
      <c r="O439" s="127">
        <f>'[1]2 КТП'!$C$173</f>
        <v>987403.24</v>
      </c>
    </row>
    <row r="440" spans="1:15" ht="12.75" hidden="1" customHeight="1" x14ac:dyDescent="0.3">
      <c r="A440" s="120" t="s">
        <v>490</v>
      </c>
      <c r="B440" s="11">
        <v>630</v>
      </c>
      <c r="C440" s="11">
        <v>10</v>
      </c>
      <c r="D440" s="11">
        <v>0.4</v>
      </c>
      <c r="E440" s="130">
        <f t="shared" si="12"/>
        <v>646489</v>
      </c>
      <c r="F440" s="116" t="s">
        <v>51</v>
      </c>
      <c r="H440" s="116" t="s">
        <v>51</v>
      </c>
      <c r="I440" s="116" t="s">
        <v>623</v>
      </c>
      <c r="O440" s="127">
        <f>'[1]2 КТП'!$F$169</f>
        <v>646489</v>
      </c>
    </row>
    <row r="441" spans="1:15" ht="12.75" hidden="1" customHeight="1" x14ac:dyDescent="0.3">
      <c r="A441" s="120" t="s">
        <v>491</v>
      </c>
      <c r="B441" s="11">
        <v>630</v>
      </c>
      <c r="C441" s="11">
        <v>6</v>
      </c>
      <c r="D441" s="11">
        <v>0.4</v>
      </c>
      <c r="E441" s="130">
        <f t="shared" si="12"/>
        <v>646489</v>
      </c>
      <c r="F441" s="116" t="s">
        <v>51</v>
      </c>
      <c r="H441" s="116" t="s">
        <v>51</v>
      </c>
      <c r="I441" s="116" t="s">
        <v>623</v>
      </c>
      <c r="O441" s="127">
        <f>'[1]2 КТП'!$F$169</f>
        <v>646489</v>
      </c>
    </row>
    <row r="442" spans="1:15" ht="12.75" hidden="1" customHeight="1" x14ac:dyDescent="0.3">
      <c r="A442" s="120" t="s">
        <v>492</v>
      </c>
      <c r="B442" s="11">
        <v>1000</v>
      </c>
      <c r="C442" s="11">
        <v>10</v>
      </c>
      <c r="D442" s="11">
        <v>0.4</v>
      </c>
      <c r="E442" s="130">
        <f t="shared" si="12"/>
        <v>937842.45</v>
      </c>
      <c r="F442" s="116" t="s">
        <v>51</v>
      </c>
      <c r="H442" s="116" t="s">
        <v>51</v>
      </c>
      <c r="I442" s="116" t="s">
        <v>623</v>
      </c>
      <c r="O442" s="127">
        <f>'[1]2 КТП'!$F$173</f>
        <v>937842.45</v>
      </c>
    </row>
    <row r="443" spans="1:15" ht="12.75" hidden="1" customHeight="1" x14ac:dyDescent="0.3">
      <c r="A443" s="120" t="s">
        <v>493</v>
      </c>
      <c r="B443" s="11">
        <v>1000</v>
      </c>
      <c r="C443" s="11">
        <v>6</v>
      </c>
      <c r="D443" s="11">
        <v>0.4</v>
      </c>
      <c r="E443" s="130">
        <f t="shared" si="12"/>
        <v>937842.45</v>
      </c>
      <c r="F443" s="116" t="s">
        <v>51</v>
      </c>
      <c r="H443" s="116" t="s">
        <v>51</v>
      </c>
      <c r="I443" s="116" t="s">
        <v>623</v>
      </c>
      <c r="O443" s="127">
        <f>'[1]2 КТП'!$F$173</f>
        <v>937842.45</v>
      </c>
    </row>
    <row r="444" spans="1:15" ht="12.75" hidden="1" customHeight="1" x14ac:dyDescent="0.3">
      <c r="A444" s="120" t="s">
        <v>494</v>
      </c>
      <c r="B444" s="11">
        <v>25</v>
      </c>
      <c r="C444" s="11">
        <v>10</v>
      </c>
      <c r="D444" s="11">
        <v>0.4</v>
      </c>
      <c r="E444" s="130">
        <f t="shared" si="12"/>
        <v>428321.25</v>
      </c>
      <c r="F444" s="116" t="s">
        <v>51</v>
      </c>
      <c r="H444" s="116" t="s">
        <v>51</v>
      </c>
      <c r="J444" s="116" t="s">
        <v>51</v>
      </c>
      <c r="O444" s="127">
        <f>'[1]2 КТП'!$C$179</f>
        <v>428321.25</v>
      </c>
    </row>
    <row r="445" spans="1:15" ht="12.75" hidden="1" customHeight="1" x14ac:dyDescent="0.3">
      <c r="A445" s="120" t="s">
        <v>495</v>
      </c>
      <c r="B445" s="11">
        <v>25</v>
      </c>
      <c r="C445" s="11">
        <v>6</v>
      </c>
      <c r="D445" s="11">
        <v>0.4</v>
      </c>
      <c r="E445" s="130">
        <f t="shared" si="12"/>
        <v>428321.25</v>
      </c>
      <c r="F445" s="116" t="s">
        <v>51</v>
      </c>
      <c r="H445" s="116" t="s">
        <v>51</v>
      </c>
      <c r="J445" s="116" t="s">
        <v>51</v>
      </c>
      <c r="O445" s="127">
        <f>'[1]2 КТП'!$C$179</f>
        <v>428321.25</v>
      </c>
    </row>
    <row r="446" spans="1:15" ht="12.75" hidden="1" customHeight="1" x14ac:dyDescent="0.3">
      <c r="A446" s="120" t="s">
        <v>496</v>
      </c>
      <c r="B446" s="11">
        <v>40</v>
      </c>
      <c r="C446" s="11">
        <v>10</v>
      </c>
      <c r="D446" s="11">
        <v>0.4</v>
      </c>
      <c r="E446" s="130">
        <f t="shared" si="12"/>
        <v>428321.25</v>
      </c>
      <c r="F446" s="116" t="s">
        <v>51</v>
      </c>
      <c r="H446" s="116" t="s">
        <v>51</v>
      </c>
      <c r="J446" s="116" t="s">
        <v>51</v>
      </c>
      <c r="O446" s="127">
        <f>'[1]2 КТП'!$C$180</f>
        <v>428321.25</v>
      </c>
    </row>
    <row r="447" spans="1:15" ht="12.75" hidden="1" customHeight="1" x14ac:dyDescent="0.3">
      <c r="A447" s="120" t="s">
        <v>497</v>
      </c>
      <c r="B447" s="11">
        <v>40</v>
      </c>
      <c r="C447" s="11">
        <v>6</v>
      </c>
      <c r="D447" s="11">
        <v>0.4</v>
      </c>
      <c r="E447" s="130">
        <f t="shared" si="12"/>
        <v>428321.25</v>
      </c>
      <c r="F447" s="116" t="s">
        <v>51</v>
      </c>
      <c r="H447" s="116" t="s">
        <v>51</v>
      </c>
      <c r="J447" s="116" t="s">
        <v>51</v>
      </c>
      <c r="O447" s="127">
        <f>'[1]2 КТП'!$C$180</f>
        <v>428321.25</v>
      </c>
    </row>
    <row r="448" spans="1:15" ht="12.75" hidden="1" customHeight="1" x14ac:dyDescent="0.3">
      <c r="A448" s="120" t="s">
        <v>498</v>
      </c>
      <c r="B448" s="11">
        <v>63</v>
      </c>
      <c r="C448" s="11">
        <v>10</v>
      </c>
      <c r="D448" s="11">
        <v>0.4</v>
      </c>
      <c r="E448" s="130">
        <f t="shared" si="12"/>
        <v>428321.25</v>
      </c>
      <c r="F448" s="116" t="s">
        <v>51</v>
      </c>
      <c r="H448" s="116" t="s">
        <v>51</v>
      </c>
      <c r="J448" s="116" t="s">
        <v>51</v>
      </c>
      <c r="O448" s="127">
        <f>'[1]2 КТП'!$C$181</f>
        <v>428321.25</v>
      </c>
    </row>
    <row r="449" spans="1:15" ht="12.75" hidden="1" customHeight="1" x14ac:dyDescent="0.3">
      <c r="A449" s="120" t="s">
        <v>499</v>
      </c>
      <c r="B449" s="11">
        <v>63</v>
      </c>
      <c r="C449" s="11">
        <v>6</v>
      </c>
      <c r="D449" s="11">
        <v>0.4</v>
      </c>
      <c r="E449" s="130">
        <f t="shared" si="12"/>
        <v>428321.25</v>
      </c>
      <c r="F449" s="116" t="s">
        <v>51</v>
      </c>
      <c r="H449" s="116" t="s">
        <v>51</v>
      </c>
      <c r="J449" s="116" t="s">
        <v>51</v>
      </c>
      <c r="O449" s="127">
        <f>'[1]2 КТП'!$C$181</f>
        <v>428321.25</v>
      </c>
    </row>
    <row r="450" spans="1:15" ht="12.75" hidden="1" customHeight="1" x14ac:dyDescent="0.3">
      <c r="A450" s="120" t="s">
        <v>500</v>
      </c>
      <c r="B450" s="11">
        <v>100</v>
      </c>
      <c r="C450" s="11">
        <v>10</v>
      </c>
      <c r="D450" s="11">
        <v>0.4</v>
      </c>
      <c r="E450" s="130">
        <f t="shared" si="12"/>
        <v>428321.25</v>
      </c>
      <c r="F450" s="116" t="s">
        <v>51</v>
      </c>
      <c r="H450" s="116" t="s">
        <v>51</v>
      </c>
      <c r="J450" s="116" t="s">
        <v>51</v>
      </c>
      <c r="O450" s="127">
        <f>'[1]2 КТП'!$C$182</f>
        <v>428321.25</v>
      </c>
    </row>
    <row r="451" spans="1:15" ht="12.75" hidden="1" customHeight="1" x14ac:dyDescent="0.3">
      <c r="A451" s="120" t="s">
        <v>501</v>
      </c>
      <c r="B451" s="11">
        <v>100</v>
      </c>
      <c r="C451" s="11">
        <v>6</v>
      </c>
      <c r="D451" s="11">
        <v>0.4</v>
      </c>
      <c r="E451" s="130">
        <f t="shared" si="12"/>
        <v>428321.25</v>
      </c>
      <c r="F451" s="116" t="s">
        <v>51</v>
      </c>
      <c r="H451" s="116" t="s">
        <v>51</v>
      </c>
      <c r="J451" s="116" t="s">
        <v>51</v>
      </c>
      <c r="O451" s="127">
        <f>'[1]2 КТП'!$C$182</f>
        <v>428321.25</v>
      </c>
    </row>
    <row r="452" spans="1:15" ht="12.75" hidden="1" customHeight="1" x14ac:dyDescent="0.3">
      <c r="A452" s="120" t="s">
        <v>502</v>
      </c>
      <c r="B452" s="11">
        <v>160</v>
      </c>
      <c r="C452" s="11">
        <v>10</v>
      </c>
      <c r="D452" s="11">
        <v>0.4</v>
      </c>
      <c r="E452" s="130">
        <f t="shared" si="12"/>
        <v>428321.25</v>
      </c>
      <c r="F452" s="116" t="s">
        <v>51</v>
      </c>
      <c r="H452" s="116" t="s">
        <v>51</v>
      </c>
      <c r="J452" s="116" t="s">
        <v>51</v>
      </c>
      <c r="O452" s="127">
        <f>'[1]2 КТП'!$C$183</f>
        <v>428321.25</v>
      </c>
    </row>
    <row r="453" spans="1:15" ht="12.75" hidden="1" customHeight="1" x14ac:dyDescent="0.3">
      <c r="A453" s="120" t="s">
        <v>503</v>
      </c>
      <c r="B453" s="11">
        <v>160</v>
      </c>
      <c r="C453" s="11">
        <v>6</v>
      </c>
      <c r="D453" s="11">
        <v>0.4</v>
      </c>
      <c r="E453" s="130">
        <f t="shared" si="12"/>
        <v>428321.25</v>
      </c>
      <c r="F453" s="116" t="s">
        <v>51</v>
      </c>
      <c r="H453" s="116" t="s">
        <v>51</v>
      </c>
      <c r="J453" s="116" t="s">
        <v>51</v>
      </c>
      <c r="O453" s="127">
        <f>'[1]2 КТП'!$C$183</f>
        <v>428321.25</v>
      </c>
    </row>
    <row r="454" spans="1:15" ht="12.75" hidden="1" customHeight="1" x14ac:dyDescent="0.3">
      <c r="A454" s="120" t="s">
        <v>504</v>
      </c>
      <c r="B454" s="11">
        <v>250</v>
      </c>
      <c r="C454" s="11">
        <v>10</v>
      </c>
      <c r="D454" s="11">
        <v>0.4</v>
      </c>
      <c r="E454" s="130">
        <f t="shared" si="12"/>
        <v>429789.78</v>
      </c>
      <c r="F454" s="116" t="s">
        <v>51</v>
      </c>
      <c r="H454" s="116" t="s">
        <v>51</v>
      </c>
      <c r="J454" s="116" t="s">
        <v>51</v>
      </c>
      <c r="O454" s="127">
        <f>'[1]2 КТП'!$C$184</f>
        <v>429789.78</v>
      </c>
    </row>
    <row r="455" spans="1:15" ht="12.75" hidden="1" customHeight="1" x14ac:dyDescent="0.3">
      <c r="A455" s="120" t="s">
        <v>505</v>
      </c>
      <c r="B455" s="11">
        <v>250</v>
      </c>
      <c r="C455" s="11">
        <v>6</v>
      </c>
      <c r="D455" s="11">
        <v>0.4</v>
      </c>
      <c r="E455" s="130">
        <f t="shared" si="12"/>
        <v>429789.78</v>
      </c>
      <c r="F455" s="116" t="s">
        <v>51</v>
      </c>
      <c r="H455" s="116" t="s">
        <v>51</v>
      </c>
      <c r="J455" s="116" t="s">
        <v>51</v>
      </c>
      <c r="O455" s="127">
        <f>'[1]2 КТП'!$C$184</f>
        <v>429789.78</v>
      </c>
    </row>
    <row r="456" spans="1:15" ht="12.75" hidden="1" customHeight="1" x14ac:dyDescent="0.3">
      <c r="A456" s="120" t="s">
        <v>506</v>
      </c>
      <c r="B456" s="11">
        <v>400</v>
      </c>
      <c r="C456" s="11">
        <v>10</v>
      </c>
      <c r="D456" s="11">
        <v>0.4</v>
      </c>
      <c r="E456" s="130">
        <f t="shared" si="12"/>
        <v>460384.15500000003</v>
      </c>
      <c r="F456" s="116" t="s">
        <v>51</v>
      </c>
      <c r="H456" s="116" t="s">
        <v>51</v>
      </c>
      <c r="J456" s="116" t="s">
        <v>51</v>
      </c>
      <c r="O456" s="127">
        <f>'[1]2 КТП'!$C$185</f>
        <v>460384.15500000003</v>
      </c>
    </row>
    <row r="457" spans="1:15" ht="12.75" hidden="1" customHeight="1" x14ac:dyDescent="0.3">
      <c r="A457" s="120" t="s">
        <v>507</v>
      </c>
      <c r="B457" s="11">
        <v>400</v>
      </c>
      <c r="C457" s="11">
        <v>6</v>
      </c>
      <c r="D457" s="11">
        <v>0.4</v>
      </c>
      <c r="E457" s="130">
        <f t="shared" si="12"/>
        <v>460384.15500000003</v>
      </c>
      <c r="F457" s="116" t="s">
        <v>51</v>
      </c>
      <c r="H457" s="116" t="s">
        <v>51</v>
      </c>
      <c r="J457" s="116" t="s">
        <v>51</v>
      </c>
      <c r="O457" s="127">
        <f>'[1]2 КТП'!$C$185</f>
        <v>460384.15500000003</v>
      </c>
    </row>
    <row r="458" spans="1:15" ht="12.75" hidden="1" customHeight="1" x14ac:dyDescent="0.3">
      <c r="A458" s="120" t="s">
        <v>508</v>
      </c>
      <c r="B458" s="131">
        <v>25</v>
      </c>
      <c r="C458" s="11">
        <v>10</v>
      </c>
      <c r="D458" s="11">
        <v>0.4</v>
      </c>
      <c r="E458" s="130">
        <f t="shared" si="12"/>
        <v>407149.9425</v>
      </c>
      <c r="F458" s="116" t="s">
        <v>51</v>
      </c>
      <c r="H458" s="116" t="s">
        <v>51</v>
      </c>
      <c r="J458" s="116" t="s">
        <v>51</v>
      </c>
      <c r="O458" s="127">
        <f>'[1]2 КТП'!$F$179</f>
        <v>407149.9425</v>
      </c>
    </row>
    <row r="459" spans="1:15" ht="12.75" hidden="1" customHeight="1" x14ac:dyDescent="0.3">
      <c r="A459" s="120" t="s">
        <v>509</v>
      </c>
      <c r="B459" s="131">
        <v>25</v>
      </c>
      <c r="C459" s="11">
        <v>6</v>
      </c>
      <c r="D459" s="11">
        <v>0.4</v>
      </c>
      <c r="E459" s="130">
        <f t="shared" si="12"/>
        <v>407149.9425</v>
      </c>
      <c r="F459" s="116" t="s">
        <v>51</v>
      </c>
      <c r="H459" s="116" t="s">
        <v>51</v>
      </c>
      <c r="J459" s="116" t="s">
        <v>51</v>
      </c>
      <c r="O459" s="127">
        <f>'[1]2 КТП'!$F$179</f>
        <v>407149.9425</v>
      </c>
    </row>
    <row r="460" spans="1:15" ht="12.75" hidden="1" customHeight="1" x14ac:dyDescent="0.3">
      <c r="A460" s="120" t="s">
        <v>510</v>
      </c>
      <c r="B460" s="131">
        <v>40</v>
      </c>
      <c r="C460" s="11">
        <v>10</v>
      </c>
      <c r="D460" s="11">
        <v>0.4</v>
      </c>
      <c r="E460" s="130">
        <f t="shared" si="12"/>
        <v>407149.9425</v>
      </c>
      <c r="F460" s="116" t="s">
        <v>51</v>
      </c>
      <c r="H460" s="116" t="s">
        <v>51</v>
      </c>
      <c r="J460" s="116" t="s">
        <v>51</v>
      </c>
      <c r="O460" s="127">
        <f>'[1]2 КТП'!$F$180</f>
        <v>407149.9425</v>
      </c>
    </row>
    <row r="461" spans="1:15" ht="12.75" hidden="1" customHeight="1" x14ac:dyDescent="0.3">
      <c r="A461" s="120" t="s">
        <v>511</v>
      </c>
      <c r="B461" s="131">
        <v>40</v>
      </c>
      <c r="C461" s="11">
        <v>6</v>
      </c>
      <c r="D461" s="11">
        <v>0.4</v>
      </c>
      <c r="E461" s="130">
        <f t="shared" si="12"/>
        <v>407149.9425</v>
      </c>
      <c r="F461" s="116" t="s">
        <v>51</v>
      </c>
      <c r="H461" s="116" t="s">
        <v>51</v>
      </c>
      <c r="J461" s="116" t="s">
        <v>51</v>
      </c>
      <c r="O461" s="127">
        <f>'[1]2 КТП'!$F$180</f>
        <v>407149.9425</v>
      </c>
    </row>
    <row r="462" spans="1:15" ht="12.75" hidden="1" customHeight="1" x14ac:dyDescent="0.3">
      <c r="A462" s="120" t="s">
        <v>512</v>
      </c>
      <c r="B462" s="131">
        <v>63</v>
      </c>
      <c r="C462" s="11">
        <v>10</v>
      </c>
      <c r="D462" s="11">
        <v>0.4</v>
      </c>
      <c r="E462" s="130">
        <f t="shared" si="12"/>
        <v>407149.9425</v>
      </c>
      <c r="F462" s="116" t="s">
        <v>51</v>
      </c>
      <c r="H462" s="116" t="s">
        <v>51</v>
      </c>
      <c r="J462" s="116" t="s">
        <v>51</v>
      </c>
      <c r="O462" s="127">
        <f>'[1]2 КТП'!$F$181</f>
        <v>407149.9425</v>
      </c>
    </row>
    <row r="463" spans="1:15" ht="12.75" hidden="1" customHeight="1" x14ac:dyDescent="0.3">
      <c r="A463" s="120" t="s">
        <v>513</v>
      </c>
      <c r="B463" s="131">
        <v>63</v>
      </c>
      <c r="C463" s="11">
        <v>6</v>
      </c>
      <c r="D463" s="11">
        <v>0.4</v>
      </c>
      <c r="E463" s="130">
        <f t="shared" si="12"/>
        <v>407149.9425</v>
      </c>
      <c r="F463" s="116" t="s">
        <v>51</v>
      </c>
      <c r="H463" s="116" t="s">
        <v>51</v>
      </c>
      <c r="J463" s="116" t="s">
        <v>51</v>
      </c>
      <c r="O463" s="127">
        <f>'[1]2 КТП'!$F$181</f>
        <v>407149.9425</v>
      </c>
    </row>
    <row r="464" spans="1:15" ht="12.75" hidden="1" customHeight="1" x14ac:dyDescent="0.3">
      <c r="A464" s="120" t="s">
        <v>514</v>
      </c>
      <c r="B464" s="131">
        <v>100</v>
      </c>
      <c r="C464" s="11">
        <v>10</v>
      </c>
      <c r="D464" s="11">
        <v>0.4</v>
      </c>
      <c r="E464" s="130">
        <f t="shared" si="12"/>
        <v>407149.9425</v>
      </c>
      <c r="F464" s="116" t="s">
        <v>51</v>
      </c>
      <c r="H464" s="116" t="s">
        <v>51</v>
      </c>
      <c r="J464" s="116" t="s">
        <v>51</v>
      </c>
      <c r="O464" s="127">
        <f>'[1]2 КТП'!$F$182</f>
        <v>407149.9425</v>
      </c>
    </row>
    <row r="465" spans="1:15" ht="12.75" hidden="1" customHeight="1" x14ac:dyDescent="0.3">
      <c r="A465" s="120" t="s">
        <v>515</v>
      </c>
      <c r="B465" s="131">
        <v>100</v>
      </c>
      <c r="C465" s="11">
        <v>6</v>
      </c>
      <c r="D465" s="11">
        <v>0.4</v>
      </c>
      <c r="E465" s="130">
        <f t="shared" si="12"/>
        <v>407149.9425</v>
      </c>
      <c r="F465" s="116" t="s">
        <v>51</v>
      </c>
      <c r="H465" s="116" t="s">
        <v>51</v>
      </c>
      <c r="J465" s="116" t="s">
        <v>51</v>
      </c>
      <c r="O465" s="127">
        <f>'[1]2 КТП'!$F$182</f>
        <v>407149.9425</v>
      </c>
    </row>
    <row r="466" spans="1:15" ht="12.75" hidden="1" customHeight="1" x14ac:dyDescent="0.3">
      <c r="A466" s="120" t="s">
        <v>516</v>
      </c>
      <c r="B466" s="131">
        <v>160</v>
      </c>
      <c r="C466" s="11">
        <v>10</v>
      </c>
      <c r="D466" s="11">
        <v>0.4</v>
      </c>
      <c r="E466" s="130">
        <f t="shared" si="12"/>
        <v>407149.9425</v>
      </c>
      <c r="F466" s="116" t="s">
        <v>51</v>
      </c>
      <c r="H466" s="116" t="s">
        <v>51</v>
      </c>
      <c r="J466" s="116" t="s">
        <v>51</v>
      </c>
      <c r="O466" s="127">
        <f>'[1]2 КТП'!$F$183</f>
        <v>407149.9425</v>
      </c>
    </row>
    <row r="467" spans="1:15" ht="12.75" hidden="1" customHeight="1" x14ac:dyDescent="0.3">
      <c r="A467" s="120" t="s">
        <v>517</v>
      </c>
      <c r="B467" s="131">
        <v>160</v>
      </c>
      <c r="C467" s="11">
        <v>6</v>
      </c>
      <c r="D467" s="11">
        <v>0.4</v>
      </c>
      <c r="E467" s="130">
        <f t="shared" si="12"/>
        <v>407149.9425</v>
      </c>
      <c r="F467" s="116" t="s">
        <v>51</v>
      </c>
      <c r="H467" s="116" t="s">
        <v>51</v>
      </c>
      <c r="J467" s="116" t="s">
        <v>51</v>
      </c>
      <c r="O467" s="127">
        <f>'[1]2 КТП'!$F$183</f>
        <v>407149.9425</v>
      </c>
    </row>
    <row r="468" spans="1:15" ht="12.75" hidden="1" customHeight="1" x14ac:dyDescent="0.3">
      <c r="A468" s="120" t="s">
        <v>518</v>
      </c>
      <c r="B468" s="131">
        <v>250</v>
      </c>
      <c r="C468" s="11">
        <v>10</v>
      </c>
      <c r="D468" s="11">
        <v>0.4</v>
      </c>
      <c r="E468" s="130">
        <f t="shared" si="12"/>
        <v>408618.47249999997</v>
      </c>
      <c r="F468" s="116" t="s">
        <v>51</v>
      </c>
      <c r="H468" s="116" t="s">
        <v>51</v>
      </c>
      <c r="J468" s="116" t="s">
        <v>51</v>
      </c>
      <c r="O468" s="127">
        <f>'[1]2 КТП'!$F$184</f>
        <v>408618.47249999997</v>
      </c>
    </row>
    <row r="469" spans="1:15" ht="12.75" hidden="1" customHeight="1" x14ac:dyDescent="0.3">
      <c r="A469" s="120" t="s">
        <v>519</v>
      </c>
      <c r="B469" s="131">
        <v>250</v>
      </c>
      <c r="C469" s="11">
        <v>6</v>
      </c>
      <c r="D469" s="11">
        <v>0.4</v>
      </c>
      <c r="E469" s="130">
        <f t="shared" si="12"/>
        <v>408618.47249999997</v>
      </c>
      <c r="F469" s="116" t="s">
        <v>51</v>
      </c>
      <c r="H469" s="116" t="s">
        <v>51</v>
      </c>
      <c r="J469" s="116" t="s">
        <v>51</v>
      </c>
      <c r="O469" s="127">
        <f>'[1]2 КТП'!$F$184</f>
        <v>408618.47249999997</v>
      </c>
    </row>
    <row r="470" spans="1:15" ht="12.75" hidden="1" customHeight="1" x14ac:dyDescent="0.3">
      <c r="A470" s="120" t="s">
        <v>520</v>
      </c>
      <c r="B470" s="131">
        <v>400</v>
      </c>
      <c r="C470" s="11">
        <v>10</v>
      </c>
      <c r="D470" s="11">
        <v>0.4</v>
      </c>
      <c r="E470" s="130">
        <f t="shared" si="12"/>
        <v>434807.25750000001</v>
      </c>
      <c r="F470" s="116" t="s">
        <v>51</v>
      </c>
      <c r="H470" s="116" t="s">
        <v>51</v>
      </c>
      <c r="J470" s="116" t="s">
        <v>51</v>
      </c>
      <c r="O470" s="127">
        <f>'[1]2 КТП'!$F$185</f>
        <v>434807.25750000001</v>
      </c>
    </row>
    <row r="471" spans="1:15" ht="12.75" hidden="1" customHeight="1" x14ac:dyDescent="0.3">
      <c r="A471" s="120" t="s">
        <v>521</v>
      </c>
      <c r="B471" s="131">
        <v>400</v>
      </c>
      <c r="C471" s="11">
        <v>6</v>
      </c>
      <c r="D471" s="11">
        <v>0.4</v>
      </c>
      <c r="E471" s="130">
        <f t="shared" si="12"/>
        <v>434807.25750000001</v>
      </c>
      <c r="F471" s="116" t="s">
        <v>51</v>
      </c>
      <c r="H471" s="116" t="s">
        <v>51</v>
      </c>
      <c r="J471" s="116" t="s">
        <v>51</v>
      </c>
      <c r="O471" s="127">
        <f>'[1]2 КТП'!$F$185</f>
        <v>434807.25750000001</v>
      </c>
    </row>
    <row r="472" spans="1:15" ht="12.75" hidden="1" customHeight="1" x14ac:dyDescent="0.3">
      <c r="A472" s="120" t="s">
        <v>522</v>
      </c>
      <c r="B472" s="131">
        <v>25</v>
      </c>
      <c r="C472" s="11">
        <v>10</v>
      </c>
      <c r="D472" s="11">
        <v>0.4</v>
      </c>
      <c r="E472" s="130">
        <f t="shared" si="12"/>
        <v>442815.92249999999</v>
      </c>
      <c r="F472" s="116" t="s">
        <v>51</v>
      </c>
      <c r="H472" s="116" t="s">
        <v>51</v>
      </c>
      <c r="J472" s="116" t="s">
        <v>51</v>
      </c>
      <c r="O472" s="127">
        <f>'[1]2 КТП'!$C$188</f>
        <v>442815.92249999999</v>
      </c>
    </row>
    <row r="473" spans="1:15" ht="12.75" hidden="1" customHeight="1" x14ac:dyDescent="0.3">
      <c r="A473" s="120" t="s">
        <v>523</v>
      </c>
      <c r="B473" s="131">
        <v>25</v>
      </c>
      <c r="C473" s="11">
        <v>6</v>
      </c>
      <c r="D473" s="11">
        <v>0.4</v>
      </c>
      <c r="E473" s="130">
        <f t="shared" si="12"/>
        <v>442815.92249999999</v>
      </c>
      <c r="F473" s="116" t="s">
        <v>51</v>
      </c>
      <c r="H473" s="116" t="s">
        <v>51</v>
      </c>
      <c r="J473" s="116" t="s">
        <v>51</v>
      </c>
      <c r="O473" s="127">
        <f>'[1]2 КТП'!$C$188</f>
        <v>442815.92249999999</v>
      </c>
    </row>
    <row r="474" spans="1:15" ht="12.75" hidden="1" customHeight="1" x14ac:dyDescent="0.3">
      <c r="A474" s="120" t="s">
        <v>524</v>
      </c>
      <c r="B474" s="131">
        <v>40</v>
      </c>
      <c r="C474" s="11">
        <v>10</v>
      </c>
      <c r="D474" s="11">
        <v>0.4</v>
      </c>
      <c r="E474" s="130">
        <f t="shared" si="12"/>
        <v>442815.92249999999</v>
      </c>
      <c r="F474" s="116" t="s">
        <v>51</v>
      </c>
      <c r="H474" s="116" t="s">
        <v>51</v>
      </c>
      <c r="J474" s="116" t="s">
        <v>51</v>
      </c>
      <c r="O474" s="127">
        <f>'[1]2 КТП'!$C$191</f>
        <v>442815.92249999999</v>
      </c>
    </row>
    <row r="475" spans="1:15" ht="12.75" hidden="1" customHeight="1" x14ac:dyDescent="0.3">
      <c r="A475" s="120" t="s">
        <v>525</v>
      </c>
      <c r="B475" s="131">
        <v>40</v>
      </c>
      <c r="C475" s="11">
        <v>6</v>
      </c>
      <c r="D475" s="11">
        <v>0.4</v>
      </c>
      <c r="E475" s="130">
        <f t="shared" si="12"/>
        <v>442815.92249999999</v>
      </c>
      <c r="F475" s="116" t="s">
        <v>51</v>
      </c>
      <c r="H475" s="116" t="s">
        <v>51</v>
      </c>
      <c r="J475" s="116" t="s">
        <v>51</v>
      </c>
      <c r="O475" s="127">
        <f>'[1]2 КТП'!$C$191</f>
        <v>442815.92249999999</v>
      </c>
    </row>
    <row r="476" spans="1:15" ht="12.75" hidden="1" customHeight="1" x14ac:dyDescent="0.3">
      <c r="A476" s="120" t="s">
        <v>526</v>
      </c>
      <c r="B476" s="131">
        <v>63</v>
      </c>
      <c r="C476" s="11">
        <v>10</v>
      </c>
      <c r="D476" s="11">
        <v>0.4</v>
      </c>
      <c r="E476" s="130">
        <f t="shared" si="12"/>
        <v>442815.92249999999</v>
      </c>
      <c r="F476" s="116" t="s">
        <v>51</v>
      </c>
      <c r="H476" s="116" t="s">
        <v>51</v>
      </c>
      <c r="J476" s="116" t="s">
        <v>51</v>
      </c>
      <c r="O476" s="127">
        <f>'[1]2 КТП'!$C$194</f>
        <v>442815.92249999999</v>
      </c>
    </row>
    <row r="477" spans="1:15" ht="12.75" hidden="1" customHeight="1" x14ac:dyDescent="0.3">
      <c r="A477" s="120" t="s">
        <v>527</v>
      </c>
      <c r="B477" s="131">
        <v>63</v>
      </c>
      <c r="C477" s="11">
        <v>6</v>
      </c>
      <c r="D477" s="11">
        <v>0.4</v>
      </c>
      <c r="E477" s="130">
        <f t="shared" si="12"/>
        <v>442815.92249999999</v>
      </c>
      <c r="F477" s="116" t="s">
        <v>51</v>
      </c>
      <c r="H477" s="116" t="s">
        <v>51</v>
      </c>
      <c r="J477" s="116" t="s">
        <v>51</v>
      </c>
      <c r="O477" s="127">
        <f>'[1]2 КТП'!$C$194</f>
        <v>442815.92249999999</v>
      </c>
    </row>
    <row r="478" spans="1:15" ht="12.75" hidden="1" customHeight="1" x14ac:dyDescent="0.3">
      <c r="A478" s="120" t="s">
        <v>528</v>
      </c>
      <c r="B478" s="131">
        <v>100</v>
      </c>
      <c r="C478" s="11">
        <v>10</v>
      </c>
      <c r="D478" s="11">
        <v>0.4</v>
      </c>
      <c r="E478" s="130">
        <f t="shared" si="12"/>
        <v>442094.57250000001</v>
      </c>
      <c r="F478" s="116" t="s">
        <v>51</v>
      </c>
      <c r="H478" s="116" t="s">
        <v>51</v>
      </c>
      <c r="J478" s="116" t="s">
        <v>51</v>
      </c>
      <c r="O478" s="127">
        <f>'[1]2 КТП'!$C$197</f>
        <v>442094.57250000001</v>
      </c>
    </row>
    <row r="479" spans="1:15" ht="12.75" hidden="1" customHeight="1" x14ac:dyDescent="0.3">
      <c r="A479" s="120" t="s">
        <v>529</v>
      </c>
      <c r="B479" s="131">
        <v>100</v>
      </c>
      <c r="C479" s="11">
        <v>6</v>
      </c>
      <c r="D479" s="11">
        <v>0.4</v>
      </c>
      <c r="E479" s="130">
        <f t="shared" si="12"/>
        <v>442094.57250000001</v>
      </c>
      <c r="F479" s="116" t="s">
        <v>51</v>
      </c>
      <c r="H479" s="116" t="s">
        <v>51</v>
      </c>
      <c r="J479" s="116" t="s">
        <v>51</v>
      </c>
      <c r="O479" s="127">
        <f>'[1]2 КТП'!$C$197</f>
        <v>442094.57250000001</v>
      </c>
    </row>
    <row r="480" spans="1:15" ht="12.75" hidden="1" customHeight="1" x14ac:dyDescent="0.3">
      <c r="A480" s="120" t="s">
        <v>530</v>
      </c>
      <c r="B480" s="131">
        <v>160</v>
      </c>
      <c r="C480" s="11">
        <v>10</v>
      </c>
      <c r="D480" s="11">
        <v>0.4</v>
      </c>
      <c r="E480" s="130">
        <f t="shared" si="12"/>
        <v>463568.01750000002</v>
      </c>
      <c r="F480" s="116" t="s">
        <v>51</v>
      </c>
      <c r="H480" s="116" t="s">
        <v>51</v>
      </c>
      <c r="J480" s="116" t="s">
        <v>51</v>
      </c>
      <c r="O480" s="127">
        <f>'[1]2 КТП'!$C$200</f>
        <v>463568.01750000002</v>
      </c>
    </row>
    <row r="481" spans="1:15" ht="12.75" hidden="1" customHeight="1" x14ac:dyDescent="0.3">
      <c r="A481" s="120" t="s">
        <v>531</v>
      </c>
      <c r="B481" s="131">
        <v>160</v>
      </c>
      <c r="C481" s="11">
        <v>6</v>
      </c>
      <c r="D481" s="11">
        <v>0.4</v>
      </c>
      <c r="E481" s="130">
        <f t="shared" si="12"/>
        <v>463568.01750000002</v>
      </c>
      <c r="F481" s="116" t="s">
        <v>51</v>
      </c>
      <c r="H481" s="116" t="s">
        <v>51</v>
      </c>
      <c r="J481" s="116" t="s">
        <v>51</v>
      </c>
      <c r="O481" s="127">
        <f>'[1]2 КТП'!$C$200</f>
        <v>463568.01750000002</v>
      </c>
    </row>
    <row r="482" spans="1:15" ht="12.75" hidden="1" customHeight="1" x14ac:dyDescent="0.3">
      <c r="A482" s="120" t="s">
        <v>532</v>
      </c>
      <c r="B482" s="131">
        <v>250</v>
      </c>
      <c r="C482" s="11">
        <v>10</v>
      </c>
      <c r="D482" s="11">
        <v>0.4</v>
      </c>
      <c r="E482" s="130">
        <f t="shared" si="12"/>
        <v>481807.77750000003</v>
      </c>
      <c r="F482" s="116" t="s">
        <v>51</v>
      </c>
      <c r="H482" s="116" t="s">
        <v>51</v>
      </c>
      <c r="J482" s="116" t="s">
        <v>51</v>
      </c>
      <c r="O482" s="127">
        <f>'[1]2 КТП'!$C$203</f>
        <v>481807.77750000003</v>
      </c>
    </row>
    <row r="483" spans="1:15" ht="12.75" hidden="1" customHeight="1" x14ac:dyDescent="0.3">
      <c r="A483" s="120" t="s">
        <v>533</v>
      </c>
      <c r="B483" s="131">
        <v>250</v>
      </c>
      <c r="C483" s="11">
        <v>6</v>
      </c>
      <c r="D483" s="11">
        <v>0.4</v>
      </c>
      <c r="E483" s="130">
        <f t="shared" si="12"/>
        <v>481807.77750000003</v>
      </c>
      <c r="F483" s="116" t="s">
        <v>51</v>
      </c>
      <c r="H483" s="116" t="s">
        <v>51</v>
      </c>
      <c r="J483" s="116" t="s">
        <v>51</v>
      </c>
      <c r="O483" s="127">
        <f>'[1]2 КТП'!$C$203</f>
        <v>481807.77750000003</v>
      </c>
    </row>
    <row r="484" spans="1:15" ht="12.75" hidden="1" customHeight="1" x14ac:dyDescent="0.3">
      <c r="A484" s="120" t="s">
        <v>534</v>
      </c>
      <c r="B484" s="131">
        <v>400</v>
      </c>
      <c r="C484" s="11">
        <v>10</v>
      </c>
      <c r="D484" s="11">
        <v>0.4</v>
      </c>
      <c r="E484" s="130">
        <f t="shared" si="12"/>
        <v>523298.42249999999</v>
      </c>
      <c r="F484" s="116" t="s">
        <v>51</v>
      </c>
      <c r="H484" s="116" t="s">
        <v>51</v>
      </c>
      <c r="J484" s="116" t="s">
        <v>51</v>
      </c>
      <c r="O484" s="127">
        <f>'[1]2 КТП'!$C$206</f>
        <v>523298.42249999999</v>
      </c>
    </row>
    <row r="485" spans="1:15" ht="12.75" hidden="1" customHeight="1" x14ac:dyDescent="0.3">
      <c r="A485" s="120" t="s">
        <v>535</v>
      </c>
      <c r="B485" s="131">
        <v>400</v>
      </c>
      <c r="C485" s="11">
        <v>6</v>
      </c>
      <c r="D485" s="11">
        <v>0.4</v>
      </c>
      <c r="E485" s="130">
        <f t="shared" si="12"/>
        <v>523298.42249999999</v>
      </c>
      <c r="F485" s="116" t="s">
        <v>51</v>
      </c>
      <c r="H485" s="116" t="s">
        <v>51</v>
      </c>
      <c r="J485" s="116" t="s">
        <v>51</v>
      </c>
      <c r="O485" s="127">
        <f>'[1]2 КТП'!$C$206</f>
        <v>523298.42249999999</v>
      </c>
    </row>
    <row r="486" spans="1:15" ht="12.75" hidden="1" customHeight="1" x14ac:dyDescent="0.3">
      <c r="A486" s="120" t="s">
        <v>536</v>
      </c>
      <c r="B486" s="131">
        <v>25</v>
      </c>
      <c r="C486" s="11">
        <v>10</v>
      </c>
      <c r="D486" s="11">
        <v>0.4</v>
      </c>
      <c r="E486" s="130">
        <f t="shared" si="12"/>
        <v>440351.67749999999</v>
      </c>
      <c r="F486" s="116" t="s">
        <v>51</v>
      </c>
      <c r="H486" s="116" t="s">
        <v>51</v>
      </c>
      <c r="J486" s="116" t="s">
        <v>51</v>
      </c>
      <c r="O486" s="127">
        <f>'[1]2 КТП'!$F$188</f>
        <v>440351.67749999999</v>
      </c>
    </row>
    <row r="487" spans="1:15" ht="12.75" hidden="1" customHeight="1" x14ac:dyDescent="0.3">
      <c r="A487" s="120" t="s">
        <v>537</v>
      </c>
      <c r="B487" s="131">
        <v>25</v>
      </c>
      <c r="C487" s="11">
        <v>6</v>
      </c>
      <c r="D487" s="11">
        <v>0.4</v>
      </c>
      <c r="E487" s="130">
        <f t="shared" si="12"/>
        <v>440351.67749999999</v>
      </c>
      <c r="F487" s="116" t="s">
        <v>51</v>
      </c>
      <c r="H487" s="116" t="s">
        <v>51</v>
      </c>
      <c r="J487" s="116" t="s">
        <v>51</v>
      </c>
      <c r="O487" s="127">
        <f>'[1]2 КТП'!$F$188</f>
        <v>440351.67749999999</v>
      </c>
    </row>
    <row r="488" spans="1:15" ht="12.75" hidden="1" customHeight="1" x14ac:dyDescent="0.3">
      <c r="A488" s="120" t="s">
        <v>538</v>
      </c>
      <c r="B488" s="131">
        <v>40</v>
      </c>
      <c r="C488" s="11">
        <v>10</v>
      </c>
      <c r="D488" s="11">
        <v>0.4</v>
      </c>
      <c r="E488" s="130">
        <f t="shared" ref="E488:E551" si="13">O488*(1+$E$71/100)</f>
        <v>440351.67749999999</v>
      </c>
      <c r="F488" s="116" t="s">
        <v>51</v>
      </c>
      <c r="H488" s="116" t="s">
        <v>51</v>
      </c>
      <c r="J488" s="116" t="s">
        <v>51</v>
      </c>
      <c r="O488" s="127">
        <f>'[1]2 КТП'!$F$191</f>
        <v>440351.67749999999</v>
      </c>
    </row>
    <row r="489" spans="1:15" ht="12.75" hidden="1" customHeight="1" x14ac:dyDescent="0.3">
      <c r="A489" s="120" t="s">
        <v>539</v>
      </c>
      <c r="B489" s="131">
        <v>40</v>
      </c>
      <c r="C489" s="11">
        <v>6</v>
      </c>
      <c r="D489" s="11">
        <v>0.4</v>
      </c>
      <c r="E489" s="130">
        <f t="shared" si="13"/>
        <v>440351.67749999999</v>
      </c>
      <c r="F489" s="116" t="s">
        <v>51</v>
      </c>
      <c r="H489" s="116" t="s">
        <v>51</v>
      </c>
      <c r="J489" s="116" t="s">
        <v>51</v>
      </c>
      <c r="O489" s="127">
        <f>'[1]2 КТП'!$F$191</f>
        <v>440351.67749999999</v>
      </c>
    </row>
    <row r="490" spans="1:15" ht="12.75" hidden="1" customHeight="1" x14ac:dyDescent="0.3">
      <c r="A490" s="120" t="s">
        <v>540</v>
      </c>
      <c r="B490" s="131">
        <v>63</v>
      </c>
      <c r="C490" s="11">
        <v>10</v>
      </c>
      <c r="D490" s="11">
        <v>0.4</v>
      </c>
      <c r="E490" s="130">
        <f t="shared" si="13"/>
        <v>440351.67749999999</v>
      </c>
      <c r="F490" s="116" t="s">
        <v>51</v>
      </c>
      <c r="H490" s="116" t="s">
        <v>51</v>
      </c>
      <c r="J490" s="116" t="s">
        <v>51</v>
      </c>
      <c r="O490" s="127">
        <f>'[1]2 КТП'!$F$194</f>
        <v>440351.67749999999</v>
      </c>
    </row>
    <row r="491" spans="1:15" ht="12.75" hidden="1" customHeight="1" x14ac:dyDescent="0.3">
      <c r="A491" s="120" t="s">
        <v>541</v>
      </c>
      <c r="B491" s="131">
        <v>63</v>
      </c>
      <c r="C491" s="11">
        <v>6</v>
      </c>
      <c r="D491" s="11">
        <v>0.4</v>
      </c>
      <c r="E491" s="130">
        <f t="shared" si="13"/>
        <v>440351.67749999999</v>
      </c>
      <c r="F491" s="116" t="s">
        <v>51</v>
      </c>
      <c r="H491" s="116" t="s">
        <v>51</v>
      </c>
      <c r="J491" s="116" t="s">
        <v>51</v>
      </c>
      <c r="O491" s="127">
        <f>'[1]2 КТП'!$F$194</f>
        <v>440351.67749999999</v>
      </c>
    </row>
    <row r="492" spans="1:15" ht="12.75" hidden="1" customHeight="1" x14ac:dyDescent="0.3">
      <c r="A492" s="120" t="s">
        <v>542</v>
      </c>
      <c r="B492" s="131">
        <v>100</v>
      </c>
      <c r="C492" s="11">
        <v>10</v>
      </c>
      <c r="D492" s="11">
        <v>0.4</v>
      </c>
      <c r="E492" s="130">
        <f t="shared" si="13"/>
        <v>440351.67749999999</v>
      </c>
      <c r="F492" s="116" t="s">
        <v>51</v>
      </c>
      <c r="H492" s="116" t="s">
        <v>51</v>
      </c>
      <c r="J492" s="116" t="s">
        <v>51</v>
      </c>
      <c r="O492" s="127">
        <f>'[1]2 КТП'!$F$197</f>
        <v>440351.67749999999</v>
      </c>
    </row>
    <row r="493" spans="1:15" ht="12.75" hidden="1" customHeight="1" x14ac:dyDescent="0.3">
      <c r="A493" s="120" t="s">
        <v>543</v>
      </c>
      <c r="B493" s="131">
        <v>100</v>
      </c>
      <c r="C493" s="11">
        <v>6</v>
      </c>
      <c r="D493" s="11">
        <v>0.4</v>
      </c>
      <c r="E493" s="130">
        <f t="shared" si="13"/>
        <v>440351.67749999999</v>
      </c>
      <c r="F493" s="116" t="s">
        <v>51</v>
      </c>
      <c r="H493" s="116" t="s">
        <v>51</v>
      </c>
      <c r="J493" s="116" t="s">
        <v>51</v>
      </c>
      <c r="O493" s="127">
        <f>'[1]2 КТП'!$F$197</f>
        <v>440351.67749999999</v>
      </c>
    </row>
    <row r="494" spans="1:15" ht="12.75" hidden="1" customHeight="1" x14ac:dyDescent="0.3">
      <c r="A494" s="120" t="s">
        <v>544</v>
      </c>
      <c r="B494" s="131">
        <v>160</v>
      </c>
      <c r="C494" s="11">
        <v>10</v>
      </c>
      <c r="D494" s="11">
        <v>0.4</v>
      </c>
      <c r="E494" s="130">
        <f t="shared" si="13"/>
        <v>440351.67749999999</v>
      </c>
      <c r="F494" s="116" t="s">
        <v>51</v>
      </c>
      <c r="H494" s="116" t="s">
        <v>51</v>
      </c>
      <c r="J494" s="116" t="s">
        <v>51</v>
      </c>
      <c r="O494" s="127">
        <f>'[1]2 КТП'!$F$200</f>
        <v>440351.67749999999</v>
      </c>
    </row>
    <row r="495" spans="1:15" ht="12.75" hidden="1" customHeight="1" x14ac:dyDescent="0.3">
      <c r="A495" s="120" t="s">
        <v>545</v>
      </c>
      <c r="B495" s="131">
        <v>160</v>
      </c>
      <c r="C495" s="11">
        <v>6</v>
      </c>
      <c r="D495" s="11">
        <v>0.4</v>
      </c>
      <c r="E495" s="130">
        <f t="shared" si="13"/>
        <v>440351.67749999999</v>
      </c>
      <c r="F495" s="116" t="s">
        <v>51</v>
      </c>
      <c r="H495" s="116" t="s">
        <v>51</v>
      </c>
      <c r="J495" s="116" t="s">
        <v>51</v>
      </c>
      <c r="O495" s="127">
        <f>'[1]2 КТП'!$F$200</f>
        <v>440351.67749999999</v>
      </c>
    </row>
    <row r="496" spans="1:15" ht="12.75" hidden="1" customHeight="1" x14ac:dyDescent="0.3">
      <c r="A496" s="120" t="s">
        <v>546</v>
      </c>
      <c r="B496" s="131">
        <v>250</v>
      </c>
      <c r="C496" s="11">
        <v>10</v>
      </c>
      <c r="D496" s="11">
        <v>0.4</v>
      </c>
      <c r="E496" s="130">
        <f t="shared" si="13"/>
        <v>468101.4975</v>
      </c>
      <c r="F496" s="116" t="s">
        <v>51</v>
      </c>
      <c r="H496" s="116" t="s">
        <v>51</v>
      </c>
      <c r="J496" s="116" t="s">
        <v>51</v>
      </c>
      <c r="O496" s="127">
        <f>'[1]2 КТП'!$F$203</f>
        <v>468101.4975</v>
      </c>
    </row>
    <row r="497" spans="1:15" ht="12.75" hidden="1" customHeight="1" x14ac:dyDescent="0.3">
      <c r="A497" s="120" t="s">
        <v>547</v>
      </c>
      <c r="B497" s="131">
        <v>250</v>
      </c>
      <c r="C497" s="11">
        <v>6</v>
      </c>
      <c r="D497" s="11">
        <v>0.4</v>
      </c>
      <c r="E497" s="130">
        <f t="shared" si="13"/>
        <v>468101.4975</v>
      </c>
      <c r="F497" s="116" t="s">
        <v>51</v>
      </c>
      <c r="H497" s="116" t="s">
        <v>51</v>
      </c>
      <c r="J497" s="116" t="s">
        <v>51</v>
      </c>
      <c r="O497" s="127">
        <f>'[1]2 КТП'!$F$203</f>
        <v>468101.4975</v>
      </c>
    </row>
    <row r="498" spans="1:15" ht="12.75" hidden="1" customHeight="1" x14ac:dyDescent="0.3">
      <c r="A498" s="120" t="s">
        <v>548</v>
      </c>
      <c r="B498" s="131">
        <v>400</v>
      </c>
      <c r="C498" s="11">
        <v>10</v>
      </c>
      <c r="D498" s="11">
        <v>0.4</v>
      </c>
      <c r="E498" s="130">
        <f t="shared" si="13"/>
        <v>506777.46</v>
      </c>
      <c r="F498" s="116" t="s">
        <v>51</v>
      </c>
      <c r="H498" s="116" t="s">
        <v>51</v>
      </c>
      <c r="J498" s="116" t="s">
        <v>51</v>
      </c>
      <c r="O498" s="127">
        <f>'[1]2 КТП'!$F$206</f>
        <v>506777.46</v>
      </c>
    </row>
    <row r="499" spans="1:15" ht="12.75" hidden="1" customHeight="1" x14ac:dyDescent="0.3">
      <c r="A499" s="120" t="s">
        <v>549</v>
      </c>
      <c r="B499" s="131">
        <v>400</v>
      </c>
      <c r="C499" s="11">
        <v>6</v>
      </c>
      <c r="D499" s="11">
        <v>0.4</v>
      </c>
      <c r="E499" s="130">
        <f t="shared" si="13"/>
        <v>506777.46</v>
      </c>
      <c r="F499" s="116" t="s">
        <v>51</v>
      </c>
      <c r="H499" s="116" t="s">
        <v>51</v>
      </c>
      <c r="J499" s="116" t="s">
        <v>51</v>
      </c>
      <c r="O499" s="127">
        <f>'[1]2 КТП'!$F$206</f>
        <v>506777.46</v>
      </c>
    </row>
    <row r="500" spans="1:15" ht="12.75" hidden="1" customHeight="1" x14ac:dyDescent="0.3">
      <c r="A500" s="120" t="s">
        <v>550</v>
      </c>
      <c r="B500" s="11">
        <v>630</v>
      </c>
      <c r="C500" s="11">
        <v>10</v>
      </c>
      <c r="D500" s="11">
        <v>0.4</v>
      </c>
      <c r="E500" s="130">
        <f t="shared" si="13"/>
        <v>468828.20250000001</v>
      </c>
      <c r="F500" s="116" t="s">
        <v>51</v>
      </c>
      <c r="H500" s="116" t="s">
        <v>51</v>
      </c>
      <c r="J500" s="116" t="s">
        <v>51</v>
      </c>
      <c r="O500" s="127">
        <f>'[1]2 КТП'!$C$211</f>
        <v>468828.20250000001</v>
      </c>
    </row>
    <row r="501" spans="1:15" ht="12.75" hidden="1" customHeight="1" x14ac:dyDescent="0.3">
      <c r="A501" s="120" t="s">
        <v>551</v>
      </c>
      <c r="B501" s="11">
        <v>630</v>
      </c>
      <c r="C501" s="11">
        <v>6</v>
      </c>
      <c r="D501" s="11">
        <v>0.4</v>
      </c>
      <c r="E501" s="130">
        <f t="shared" si="13"/>
        <v>468828.20250000001</v>
      </c>
      <c r="F501" s="116" t="s">
        <v>51</v>
      </c>
      <c r="H501" s="116" t="s">
        <v>51</v>
      </c>
      <c r="J501" s="116" t="s">
        <v>51</v>
      </c>
      <c r="O501" s="127">
        <f>'[1]2 КТП'!$C$211</f>
        <v>468828.20250000001</v>
      </c>
    </row>
    <row r="502" spans="1:15" ht="12.75" hidden="1" customHeight="1" x14ac:dyDescent="0.3">
      <c r="A502" s="120" t="s">
        <v>552</v>
      </c>
      <c r="B502" s="11">
        <v>1000</v>
      </c>
      <c r="C502" s="11">
        <v>10</v>
      </c>
      <c r="D502" s="11">
        <v>0.4</v>
      </c>
      <c r="E502" s="130">
        <f t="shared" si="13"/>
        <v>785663.55</v>
      </c>
      <c r="F502" s="116" t="s">
        <v>51</v>
      </c>
      <c r="H502" s="116" t="s">
        <v>51</v>
      </c>
      <c r="J502" s="116" t="s">
        <v>51</v>
      </c>
      <c r="O502" s="127">
        <f>'[1]2 КТП'!$C$212</f>
        <v>785663.55</v>
      </c>
    </row>
    <row r="503" spans="1:15" ht="12.75" hidden="1" customHeight="1" x14ac:dyDescent="0.3">
      <c r="A503" s="120" t="s">
        <v>553</v>
      </c>
      <c r="B503" s="11">
        <v>1000</v>
      </c>
      <c r="C503" s="11">
        <v>6</v>
      </c>
      <c r="D503" s="11">
        <v>0.4</v>
      </c>
      <c r="E503" s="130">
        <f t="shared" si="13"/>
        <v>785663.55</v>
      </c>
      <c r="F503" s="116" t="s">
        <v>51</v>
      </c>
      <c r="H503" s="116" t="s">
        <v>51</v>
      </c>
      <c r="J503" s="116" t="s">
        <v>51</v>
      </c>
      <c r="O503" s="127">
        <f>'[1]2 КТП'!$C$212</f>
        <v>785663.55</v>
      </c>
    </row>
    <row r="504" spans="1:15" ht="12.75" hidden="1" customHeight="1" x14ac:dyDescent="0.3">
      <c r="A504" s="120" t="s">
        <v>554</v>
      </c>
      <c r="B504" s="11">
        <v>630</v>
      </c>
      <c r="C504" s="11">
        <v>10</v>
      </c>
      <c r="D504" s="11">
        <v>0.4</v>
      </c>
      <c r="E504" s="130">
        <f t="shared" si="13"/>
        <v>441782.77500000002</v>
      </c>
      <c r="F504" s="116" t="s">
        <v>51</v>
      </c>
      <c r="H504" s="116" t="s">
        <v>51</v>
      </c>
      <c r="J504" s="116" t="s">
        <v>51</v>
      </c>
      <c r="O504" s="127">
        <f>'[1]2 КТП'!$F$211</f>
        <v>441782.77500000002</v>
      </c>
    </row>
    <row r="505" spans="1:15" ht="12.75" hidden="1" customHeight="1" x14ac:dyDescent="0.3">
      <c r="A505" s="120" t="s">
        <v>555</v>
      </c>
      <c r="B505" s="11">
        <v>630</v>
      </c>
      <c r="C505" s="11">
        <v>6</v>
      </c>
      <c r="D505" s="11">
        <v>0.4</v>
      </c>
      <c r="E505" s="130">
        <f t="shared" si="13"/>
        <v>441782.77500000002</v>
      </c>
      <c r="F505" s="116" t="s">
        <v>51</v>
      </c>
      <c r="H505" s="116" t="s">
        <v>51</v>
      </c>
      <c r="J505" s="116" t="s">
        <v>51</v>
      </c>
      <c r="O505" s="127">
        <f>'[1]2 КТП'!$F$211</f>
        <v>441782.77500000002</v>
      </c>
    </row>
    <row r="506" spans="1:15" ht="12.75" hidden="1" customHeight="1" x14ac:dyDescent="0.3">
      <c r="A506" s="120" t="s">
        <v>556</v>
      </c>
      <c r="B506" s="11">
        <v>1000</v>
      </c>
      <c r="C506" s="11">
        <v>10</v>
      </c>
      <c r="D506" s="11">
        <v>0.4</v>
      </c>
      <c r="E506" s="130">
        <f t="shared" si="13"/>
        <v>755681.0625</v>
      </c>
      <c r="F506" s="116" t="s">
        <v>51</v>
      </c>
      <c r="H506" s="116" t="s">
        <v>51</v>
      </c>
      <c r="J506" s="116" t="s">
        <v>51</v>
      </c>
      <c r="O506" s="127">
        <f>'[1]2 КТП'!$F$212</f>
        <v>755681.0625</v>
      </c>
    </row>
    <row r="507" spans="1:15" ht="12.75" hidden="1" customHeight="1" x14ac:dyDescent="0.3">
      <c r="A507" s="120" t="s">
        <v>557</v>
      </c>
      <c r="B507" s="11">
        <v>1000</v>
      </c>
      <c r="C507" s="11">
        <v>6</v>
      </c>
      <c r="D507" s="11">
        <v>0.4</v>
      </c>
      <c r="E507" s="130">
        <f t="shared" si="13"/>
        <v>755681.0625</v>
      </c>
      <c r="F507" s="116" t="s">
        <v>51</v>
      </c>
      <c r="H507" s="116" t="s">
        <v>51</v>
      </c>
      <c r="J507" s="116" t="s">
        <v>51</v>
      </c>
      <c r="O507" s="127">
        <f>'[1]2 КТП'!$F$212</f>
        <v>755681.0625</v>
      </c>
    </row>
    <row r="508" spans="1:15" ht="12.75" hidden="1" customHeight="1" x14ac:dyDescent="0.3">
      <c r="A508" s="120" t="s">
        <v>558</v>
      </c>
      <c r="B508" s="11">
        <v>630</v>
      </c>
      <c r="C508" s="11">
        <v>10</v>
      </c>
      <c r="D508" s="11">
        <v>0.4</v>
      </c>
      <c r="E508" s="130">
        <f t="shared" si="13"/>
        <v>667560</v>
      </c>
      <c r="F508" s="116" t="s">
        <v>51</v>
      </c>
      <c r="H508" s="116" t="s">
        <v>51</v>
      </c>
      <c r="J508" s="116" t="s">
        <v>51</v>
      </c>
      <c r="O508" s="127">
        <f>'[1]2 КТП'!$C$215</f>
        <v>667560</v>
      </c>
    </row>
    <row r="509" spans="1:15" ht="12.75" hidden="1" customHeight="1" x14ac:dyDescent="0.3">
      <c r="A509" s="120" t="s">
        <v>559</v>
      </c>
      <c r="B509" s="11">
        <v>630</v>
      </c>
      <c r="C509" s="11">
        <v>6</v>
      </c>
      <c r="D509" s="11">
        <v>0.4</v>
      </c>
      <c r="E509" s="130">
        <f t="shared" si="13"/>
        <v>667560</v>
      </c>
      <c r="F509" s="116" t="s">
        <v>51</v>
      </c>
      <c r="H509" s="116" t="s">
        <v>51</v>
      </c>
      <c r="J509" s="116" t="s">
        <v>51</v>
      </c>
      <c r="O509" s="127">
        <f>'[1]2 КТП'!$C$215</f>
        <v>667560</v>
      </c>
    </row>
    <row r="510" spans="1:15" ht="12.75" hidden="1" customHeight="1" x14ac:dyDescent="0.3">
      <c r="A510" s="120" t="s">
        <v>560</v>
      </c>
      <c r="B510" s="11">
        <v>1000</v>
      </c>
      <c r="C510" s="11">
        <v>10</v>
      </c>
      <c r="D510" s="11">
        <v>0.4</v>
      </c>
      <c r="E510" s="130">
        <f t="shared" si="13"/>
        <v>993223.6</v>
      </c>
      <c r="F510" s="116" t="s">
        <v>51</v>
      </c>
      <c r="H510" s="116" t="s">
        <v>51</v>
      </c>
      <c r="J510" s="116" t="s">
        <v>51</v>
      </c>
      <c r="O510" s="127">
        <f>'[1]2 КТП'!$C$218</f>
        <v>993223.6</v>
      </c>
    </row>
    <row r="511" spans="1:15" ht="12.75" hidden="1" customHeight="1" x14ac:dyDescent="0.3">
      <c r="A511" s="120" t="s">
        <v>561</v>
      </c>
      <c r="B511" s="11">
        <v>1000</v>
      </c>
      <c r="C511" s="11">
        <v>6</v>
      </c>
      <c r="D511" s="11">
        <v>0.4</v>
      </c>
      <c r="E511" s="130">
        <f t="shared" si="13"/>
        <v>993223.6</v>
      </c>
      <c r="F511" s="116" t="s">
        <v>51</v>
      </c>
      <c r="H511" s="116" t="s">
        <v>51</v>
      </c>
      <c r="J511" s="116" t="s">
        <v>51</v>
      </c>
      <c r="O511" s="127">
        <f>'[1]2 КТП'!$C$218</f>
        <v>993223.6</v>
      </c>
    </row>
    <row r="512" spans="1:15" ht="12.75" hidden="1" customHeight="1" x14ac:dyDescent="0.3">
      <c r="A512" s="120" t="s">
        <v>562</v>
      </c>
      <c r="B512" s="11">
        <v>630</v>
      </c>
      <c r="C512" s="11">
        <v>10</v>
      </c>
      <c r="D512" s="11">
        <v>0.4</v>
      </c>
      <c r="E512" s="130">
        <f t="shared" si="13"/>
        <v>640514</v>
      </c>
      <c r="F512" s="116" t="s">
        <v>51</v>
      </c>
      <c r="H512" s="116" t="s">
        <v>51</v>
      </c>
      <c r="J512" s="116" t="s">
        <v>51</v>
      </c>
      <c r="O512" s="127">
        <f>'[1]2 КТП'!$F$215</f>
        <v>640514</v>
      </c>
    </row>
    <row r="513" spans="1:15" ht="12.75" hidden="1" customHeight="1" x14ac:dyDescent="0.3">
      <c r="A513" s="120" t="s">
        <v>563</v>
      </c>
      <c r="B513" s="11">
        <v>630</v>
      </c>
      <c r="C513" s="11">
        <v>6</v>
      </c>
      <c r="D513" s="11">
        <v>0.4</v>
      </c>
      <c r="E513" s="130">
        <f t="shared" si="13"/>
        <v>640514</v>
      </c>
      <c r="F513" s="116" t="s">
        <v>51</v>
      </c>
      <c r="H513" s="116" t="s">
        <v>51</v>
      </c>
      <c r="J513" s="116" t="s">
        <v>51</v>
      </c>
      <c r="O513" s="127">
        <f>'[1]2 КТП'!$F$215</f>
        <v>640514</v>
      </c>
    </row>
    <row r="514" spans="1:15" ht="12.75" hidden="1" customHeight="1" x14ac:dyDescent="0.3">
      <c r="A514" s="120" t="s">
        <v>564</v>
      </c>
      <c r="B514" s="11">
        <v>1000</v>
      </c>
      <c r="C514" s="11">
        <v>10</v>
      </c>
      <c r="D514" s="11">
        <v>0.4</v>
      </c>
      <c r="E514" s="130">
        <f t="shared" si="13"/>
        <v>963241.6</v>
      </c>
      <c r="F514" s="116" t="s">
        <v>51</v>
      </c>
      <c r="H514" s="116" t="s">
        <v>51</v>
      </c>
      <c r="J514" s="116" t="s">
        <v>51</v>
      </c>
      <c r="O514" s="127">
        <f>'[1]2 КТП'!$F$218</f>
        <v>963241.6</v>
      </c>
    </row>
    <row r="515" spans="1:15" ht="12.75" hidden="1" customHeight="1" x14ac:dyDescent="0.3">
      <c r="A515" s="120" t="s">
        <v>565</v>
      </c>
      <c r="B515" s="11">
        <v>1000</v>
      </c>
      <c r="C515" s="11">
        <v>6</v>
      </c>
      <c r="D515" s="11">
        <v>0.4</v>
      </c>
      <c r="E515" s="130">
        <f t="shared" si="13"/>
        <v>963241.6</v>
      </c>
      <c r="F515" s="116" t="s">
        <v>51</v>
      </c>
      <c r="H515" s="116" t="s">
        <v>51</v>
      </c>
      <c r="J515" s="116" t="s">
        <v>51</v>
      </c>
      <c r="O515" s="127">
        <f>'[1]2 КТП'!$F$218</f>
        <v>963241.6</v>
      </c>
    </row>
    <row r="516" spans="1:15" ht="12.75" hidden="1" customHeight="1" x14ac:dyDescent="0.3">
      <c r="A516" s="120" t="s">
        <v>566</v>
      </c>
      <c r="B516" s="131">
        <v>25</v>
      </c>
      <c r="C516" s="11">
        <v>10</v>
      </c>
      <c r="D516" s="11">
        <v>0.4</v>
      </c>
      <c r="E516" s="130">
        <f t="shared" si="13"/>
        <v>462971.25</v>
      </c>
      <c r="F516" s="116" t="s">
        <v>51</v>
      </c>
      <c r="H516" s="116" t="s">
        <v>51</v>
      </c>
      <c r="J516" s="116" t="s">
        <v>51</v>
      </c>
      <c r="O516" s="127">
        <f>'[1]2 КТП'!$C$223</f>
        <v>462971.25</v>
      </c>
    </row>
    <row r="517" spans="1:15" ht="12.75" hidden="1" customHeight="1" x14ac:dyDescent="0.3">
      <c r="A517" s="120" t="s">
        <v>567</v>
      </c>
      <c r="B517" s="131">
        <v>25</v>
      </c>
      <c r="C517" s="11">
        <v>6</v>
      </c>
      <c r="D517" s="11">
        <v>0.4</v>
      </c>
      <c r="E517" s="130">
        <f t="shared" si="13"/>
        <v>462971.25</v>
      </c>
      <c r="F517" s="116" t="s">
        <v>51</v>
      </c>
      <c r="H517" s="116" t="s">
        <v>51</v>
      </c>
      <c r="J517" s="116" t="s">
        <v>51</v>
      </c>
      <c r="O517" s="127">
        <f>'[1]2 КТП'!$C$223</f>
        <v>462971.25</v>
      </c>
    </row>
    <row r="518" spans="1:15" ht="12.75" hidden="1" customHeight="1" x14ac:dyDescent="0.3">
      <c r="A518" s="120" t="s">
        <v>568</v>
      </c>
      <c r="B518" s="131">
        <v>40</v>
      </c>
      <c r="C518" s="11">
        <v>10</v>
      </c>
      <c r="D518" s="11">
        <v>0.4</v>
      </c>
      <c r="E518" s="130">
        <f t="shared" si="13"/>
        <v>462971.25</v>
      </c>
      <c r="F518" s="116" t="s">
        <v>51</v>
      </c>
      <c r="H518" s="116" t="s">
        <v>51</v>
      </c>
      <c r="J518" s="116" t="s">
        <v>51</v>
      </c>
      <c r="O518" s="127">
        <f>'[1]2 КТП'!$C$225</f>
        <v>462971.25</v>
      </c>
    </row>
    <row r="519" spans="1:15" ht="12.75" hidden="1" customHeight="1" x14ac:dyDescent="0.3">
      <c r="A519" s="120" t="s">
        <v>569</v>
      </c>
      <c r="B519" s="131">
        <v>40</v>
      </c>
      <c r="C519" s="11">
        <v>6</v>
      </c>
      <c r="D519" s="11">
        <v>0.4</v>
      </c>
      <c r="E519" s="130">
        <f t="shared" si="13"/>
        <v>462971.25</v>
      </c>
      <c r="F519" s="116" t="s">
        <v>51</v>
      </c>
      <c r="H519" s="116" t="s">
        <v>51</v>
      </c>
      <c r="J519" s="116" t="s">
        <v>51</v>
      </c>
      <c r="O519" s="127">
        <f>'[1]2 КТП'!$C$225</f>
        <v>462971.25</v>
      </c>
    </row>
    <row r="520" spans="1:15" ht="12.75" hidden="1" customHeight="1" x14ac:dyDescent="0.3">
      <c r="A520" s="120" t="s">
        <v>570</v>
      </c>
      <c r="B520" s="131">
        <v>63</v>
      </c>
      <c r="C520" s="11">
        <v>10</v>
      </c>
      <c r="D520" s="11">
        <v>0.4</v>
      </c>
      <c r="E520" s="130">
        <f t="shared" si="13"/>
        <v>462971.25</v>
      </c>
      <c r="F520" s="116" t="s">
        <v>51</v>
      </c>
      <c r="H520" s="116" t="s">
        <v>51</v>
      </c>
      <c r="J520" s="116" t="s">
        <v>51</v>
      </c>
      <c r="O520" s="127">
        <f>'[1]2 КТП'!$C$227</f>
        <v>462971.25</v>
      </c>
    </row>
    <row r="521" spans="1:15" ht="12.75" hidden="1" customHeight="1" x14ac:dyDescent="0.3">
      <c r="A521" s="120" t="s">
        <v>571</v>
      </c>
      <c r="B521" s="131">
        <v>63</v>
      </c>
      <c r="C521" s="11">
        <v>6</v>
      </c>
      <c r="D521" s="11">
        <v>0.4</v>
      </c>
      <c r="E521" s="130">
        <f t="shared" si="13"/>
        <v>462971.25</v>
      </c>
      <c r="F521" s="116" t="s">
        <v>51</v>
      </c>
      <c r="H521" s="116" t="s">
        <v>51</v>
      </c>
      <c r="J521" s="116" t="s">
        <v>51</v>
      </c>
      <c r="O521" s="127">
        <f>'[1]2 КТП'!$C$227</f>
        <v>462971.25</v>
      </c>
    </row>
    <row r="522" spans="1:15" ht="12.75" hidden="1" customHeight="1" x14ac:dyDescent="0.3">
      <c r="A522" s="120" t="s">
        <v>572</v>
      </c>
      <c r="B522" s="131">
        <v>100</v>
      </c>
      <c r="C522" s="11">
        <v>10</v>
      </c>
      <c r="D522" s="11">
        <v>0.4</v>
      </c>
      <c r="E522" s="130">
        <f t="shared" si="13"/>
        <v>462971.25</v>
      </c>
      <c r="F522" s="116" t="s">
        <v>51</v>
      </c>
      <c r="H522" s="116" t="s">
        <v>51</v>
      </c>
      <c r="J522" s="116" t="s">
        <v>51</v>
      </c>
      <c r="O522" s="127">
        <f>'[1]2 КТП'!$C$229</f>
        <v>462971.25</v>
      </c>
    </row>
    <row r="523" spans="1:15" ht="12.75" hidden="1" customHeight="1" x14ac:dyDescent="0.3">
      <c r="A523" s="120" t="s">
        <v>573</v>
      </c>
      <c r="B523" s="131">
        <v>100</v>
      </c>
      <c r="C523" s="11">
        <v>6</v>
      </c>
      <c r="D523" s="11">
        <v>0.4</v>
      </c>
      <c r="E523" s="130">
        <f t="shared" si="13"/>
        <v>462971.25</v>
      </c>
      <c r="F523" s="116" t="s">
        <v>51</v>
      </c>
      <c r="H523" s="116" t="s">
        <v>51</v>
      </c>
      <c r="J523" s="116" t="s">
        <v>51</v>
      </c>
      <c r="O523" s="127">
        <f>'[1]2 КТП'!$C$229</f>
        <v>462971.25</v>
      </c>
    </row>
    <row r="524" spans="1:15" ht="12.75" hidden="1" customHeight="1" x14ac:dyDescent="0.3">
      <c r="A524" s="120" t="s">
        <v>574</v>
      </c>
      <c r="B524" s="131">
        <v>160</v>
      </c>
      <c r="C524" s="11">
        <v>10</v>
      </c>
      <c r="D524" s="11">
        <v>0.4</v>
      </c>
      <c r="E524" s="130">
        <f t="shared" si="13"/>
        <v>462971.25</v>
      </c>
      <c r="F524" s="116" t="s">
        <v>51</v>
      </c>
      <c r="H524" s="116" t="s">
        <v>51</v>
      </c>
      <c r="J524" s="116" t="s">
        <v>51</v>
      </c>
      <c r="O524" s="127">
        <f>'[1]2 КТП'!$C$231</f>
        <v>462971.25</v>
      </c>
    </row>
    <row r="525" spans="1:15" ht="12.75" hidden="1" customHeight="1" x14ac:dyDescent="0.3">
      <c r="A525" s="120" t="s">
        <v>575</v>
      </c>
      <c r="B525" s="131">
        <v>160</v>
      </c>
      <c r="C525" s="11">
        <v>6</v>
      </c>
      <c r="D525" s="11">
        <v>0.4</v>
      </c>
      <c r="E525" s="130">
        <f t="shared" si="13"/>
        <v>462971.25</v>
      </c>
      <c r="F525" s="116" t="s">
        <v>51</v>
      </c>
      <c r="H525" s="116" t="s">
        <v>51</v>
      </c>
      <c r="J525" s="116" t="s">
        <v>51</v>
      </c>
      <c r="O525" s="127">
        <f>'[1]2 КТП'!$C$231</f>
        <v>462971.25</v>
      </c>
    </row>
    <row r="526" spans="1:15" ht="12.75" hidden="1" customHeight="1" x14ac:dyDescent="0.3">
      <c r="A526" s="120" t="s">
        <v>576</v>
      </c>
      <c r="B526" s="131">
        <v>250</v>
      </c>
      <c r="C526" s="11">
        <v>10</v>
      </c>
      <c r="D526" s="11">
        <v>0.4</v>
      </c>
      <c r="E526" s="130">
        <f t="shared" si="13"/>
        <v>466959.78</v>
      </c>
      <c r="F526" s="116" t="s">
        <v>51</v>
      </c>
      <c r="H526" s="116" t="s">
        <v>51</v>
      </c>
      <c r="J526" s="116" t="s">
        <v>51</v>
      </c>
      <c r="O526" s="127">
        <f>'[1]2 КТП'!$C$233</f>
        <v>466959.78</v>
      </c>
    </row>
    <row r="527" spans="1:15" ht="12.75" hidden="1" customHeight="1" x14ac:dyDescent="0.3">
      <c r="A527" s="120" t="s">
        <v>577</v>
      </c>
      <c r="B527" s="131">
        <v>250</v>
      </c>
      <c r="C527" s="11">
        <v>6</v>
      </c>
      <c r="D527" s="11">
        <v>0.4</v>
      </c>
      <c r="E527" s="130">
        <f t="shared" si="13"/>
        <v>466959.78</v>
      </c>
      <c r="F527" s="116" t="s">
        <v>51</v>
      </c>
      <c r="H527" s="116" t="s">
        <v>51</v>
      </c>
      <c r="J527" s="116" t="s">
        <v>51</v>
      </c>
      <c r="O527" s="127">
        <f>'[1]2 КТП'!$C$233</f>
        <v>466959.78</v>
      </c>
    </row>
    <row r="528" spans="1:15" ht="12.75" hidden="1" customHeight="1" x14ac:dyDescent="0.3">
      <c r="A528" s="120" t="s">
        <v>578</v>
      </c>
      <c r="B528" s="131">
        <v>400</v>
      </c>
      <c r="C528" s="11">
        <v>10</v>
      </c>
      <c r="D528" s="11">
        <v>0.4</v>
      </c>
      <c r="E528" s="130">
        <f t="shared" si="13"/>
        <v>497554.15500000003</v>
      </c>
      <c r="F528" s="116" t="s">
        <v>51</v>
      </c>
      <c r="H528" s="116" t="s">
        <v>51</v>
      </c>
      <c r="J528" s="116" t="s">
        <v>51</v>
      </c>
      <c r="O528" s="127">
        <f>'[1]2 КТП'!$C$235</f>
        <v>497554.15500000003</v>
      </c>
    </row>
    <row r="529" spans="1:15" ht="12.75" hidden="1" customHeight="1" x14ac:dyDescent="0.3">
      <c r="A529" s="120" t="s">
        <v>579</v>
      </c>
      <c r="B529" s="131">
        <v>400</v>
      </c>
      <c r="C529" s="11">
        <v>6</v>
      </c>
      <c r="D529" s="11">
        <v>0.4</v>
      </c>
      <c r="E529" s="130">
        <f t="shared" si="13"/>
        <v>497554.15500000003</v>
      </c>
      <c r="F529" s="116" t="s">
        <v>51</v>
      </c>
      <c r="H529" s="116" t="s">
        <v>51</v>
      </c>
      <c r="J529" s="116" t="s">
        <v>51</v>
      </c>
      <c r="O529" s="127">
        <f>'[1]2 КТП'!$C$235</f>
        <v>497554.15500000003</v>
      </c>
    </row>
    <row r="530" spans="1:15" ht="12.75" hidden="1" customHeight="1" x14ac:dyDescent="0.3">
      <c r="A530" s="120" t="s">
        <v>580</v>
      </c>
      <c r="B530" s="131">
        <v>25</v>
      </c>
      <c r="C530" s="11">
        <v>10</v>
      </c>
      <c r="D530" s="11">
        <v>0.4</v>
      </c>
      <c r="E530" s="130">
        <f t="shared" si="13"/>
        <v>484958.25</v>
      </c>
      <c r="F530" s="116" t="s">
        <v>51</v>
      </c>
      <c r="H530" s="116" t="s">
        <v>51</v>
      </c>
      <c r="J530" s="116" t="s">
        <v>51</v>
      </c>
      <c r="O530" s="127">
        <f>'[1]2 КТП'!$C$239</f>
        <v>484958.25</v>
      </c>
    </row>
    <row r="531" spans="1:15" ht="12.75" hidden="1" customHeight="1" x14ac:dyDescent="0.3">
      <c r="A531" s="120" t="s">
        <v>581</v>
      </c>
      <c r="B531" s="131">
        <v>25</v>
      </c>
      <c r="C531" s="11">
        <v>6</v>
      </c>
      <c r="D531" s="11">
        <v>0.4</v>
      </c>
      <c r="E531" s="130">
        <f t="shared" si="13"/>
        <v>484958.25</v>
      </c>
      <c r="F531" s="116" t="s">
        <v>51</v>
      </c>
      <c r="H531" s="116" t="s">
        <v>51</v>
      </c>
      <c r="J531" s="116" t="s">
        <v>51</v>
      </c>
      <c r="O531" s="127">
        <f>'[1]2 КТП'!$C$239</f>
        <v>484958.25</v>
      </c>
    </row>
    <row r="532" spans="1:15" ht="12.75" hidden="1" customHeight="1" x14ac:dyDescent="0.3">
      <c r="A532" s="120" t="s">
        <v>582</v>
      </c>
      <c r="B532" s="131">
        <v>40</v>
      </c>
      <c r="C532" s="11">
        <v>10</v>
      </c>
      <c r="D532" s="11">
        <v>0.4</v>
      </c>
      <c r="E532" s="130">
        <f t="shared" si="13"/>
        <v>484958.25</v>
      </c>
      <c r="F532" s="116" t="s">
        <v>51</v>
      </c>
      <c r="H532" s="116" t="s">
        <v>51</v>
      </c>
      <c r="J532" s="116" t="s">
        <v>51</v>
      </c>
      <c r="O532" s="127">
        <f>'[1]2 КТП'!$C$243</f>
        <v>484958.25</v>
      </c>
    </row>
    <row r="533" spans="1:15" ht="12.75" hidden="1" customHeight="1" x14ac:dyDescent="0.3">
      <c r="A533" s="120" t="s">
        <v>583</v>
      </c>
      <c r="B533" s="131">
        <v>40</v>
      </c>
      <c r="C533" s="11">
        <v>6</v>
      </c>
      <c r="D533" s="11">
        <v>0.4</v>
      </c>
      <c r="E533" s="130">
        <f t="shared" si="13"/>
        <v>484958.25</v>
      </c>
      <c r="F533" s="116" t="s">
        <v>51</v>
      </c>
      <c r="H533" s="116" t="s">
        <v>51</v>
      </c>
      <c r="J533" s="116" t="s">
        <v>51</v>
      </c>
      <c r="O533" s="127">
        <f>'[1]2 КТП'!$C$243</f>
        <v>484958.25</v>
      </c>
    </row>
    <row r="534" spans="1:15" ht="12.75" hidden="1" customHeight="1" x14ac:dyDescent="0.3">
      <c r="A534" s="120" t="s">
        <v>584</v>
      </c>
      <c r="B534" s="131">
        <v>63</v>
      </c>
      <c r="C534" s="11">
        <v>10</v>
      </c>
      <c r="D534" s="11">
        <v>0.4</v>
      </c>
      <c r="E534" s="130">
        <f t="shared" si="13"/>
        <v>484958.25</v>
      </c>
      <c r="F534" s="116" t="s">
        <v>51</v>
      </c>
      <c r="H534" s="116" t="s">
        <v>51</v>
      </c>
      <c r="J534" s="116" t="s">
        <v>51</v>
      </c>
      <c r="O534" s="127">
        <f>'[1]2 КТП'!$C$247</f>
        <v>484958.25</v>
      </c>
    </row>
    <row r="535" spans="1:15" ht="12.75" hidden="1" customHeight="1" x14ac:dyDescent="0.3">
      <c r="A535" s="120" t="s">
        <v>585</v>
      </c>
      <c r="B535" s="131">
        <v>63</v>
      </c>
      <c r="C535" s="11">
        <v>6</v>
      </c>
      <c r="D535" s="11">
        <v>0.4</v>
      </c>
      <c r="E535" s="130">
        <f t="shared" si="13"/>
        <v>484958.25</v>
      </c>
      <c r="F535" s="116" t="s">
        <v>51</v>
      </c>
      <c r="H535" s="116" t="s">
        <v>51</v>
      </c>
      <c r="J535" s="116" t="s">
        <v>51</v>
      </c>
      <c r="O535" s="127">
        <f>'[1]2 КТП'!$C$247</f>
        <v>484958.25</v>
      </c>
    </row>
    <row r="536" spans="1:15" ht="12.75" hidden="1" customHeight="1" x14ac:dyDescent="0.3">
      <c r="A536" s="120" t="s">
        <v>586</v>
      </c>
      <c r="B536" s="131">
        <v>100</v>
      </c>
      <c r="C536" s="11">
        <v>10</v>
      </c>
      <c r="D536" s="11">
        <v>0.4</v>
      </c>
      <c r="E536" s="130">
        <f t="shared" si="13"/>
        <v>486179.4</v>
      </c>
      <c r="F536" s="116" t="s">
        <v>51</v>
      </c>
      <c r="H536" s="116" t="s">
        <v>51</v>
      </c>
      <c r="J536" s="116" t="s">
        <v>51</v>
      </c>
      <c r="O536" s="127">
        <f>'[1]2 КТП'!$C$251</f>
        <v>486179.4</v>
      </c>
    </row>
    <row r="537" spans="1:15" ht="12.75" hidden="1" customHeight="1" x14ac:dyDescent="0.3">
      <c r="A537" s="120" t="s">
        <v>587</v>
      </c>
      <c r="B537" s="131">
        <v>100</v>
      </c>
      <c r="C537" s="11">
        <v>6</v>
      </c>
      <c r="D537" s="11">
        <v>0.4</v>
      </c>
      <c r="E537" s="130">
        <f t="shared" si="13"/>
        <v>486179.4</v>
      </c>
      <c r="F537" s="116" t="s">
        <v>51</v>
      </c>
      <c r="H537" s="116" t="s">
        <v>51</v>
      </c>
      <c r="J537" s="116" t="s">
        <v>51</v>
      </c>
      <c r="O537" s="127">
        <f>'[1]2 КТП'!$C$251</f>
        <v>486179.4</v>
      </c>
    </row>
    <row r="538" spans="1:15" ht="12.75" hidden="1" customHeight="1" x14ac:dyDescent="0.3">
      <c r="A538" s="120" t="s">
        <v>588</v>
      </c>
      <c r="B538" s="131">
        <v>160</v>
      </c>
      <c r="C538" s="11">
        <v>10</v>
      </c>
      <c r="D538" s="11">
        <v>0.4</v>
      </c>
      <c r="E538" s="130">
        <f t="shared" si="13"/>
        <v>488271</v>
      </c>
      <c r="F538" s="116" t="s">
        <v>51</v>
      </c>
      <c r="H538" s="116" t="s">
        <v>51</v>
      </c>
      <c r="J538" s="116" t="s">
        <v>51</v>
      </c>
      <c r="O538" s="127">
        <f>'[1]2 КТП'!$C$255</f>
        <v>488271</v>
      </c>
    </row>
    <row r="539" spans="1:15" ht="12.75" hidden="1" customHeight="1" x14ac:dyDescent="0.3">
      <c r="A539" s="120" t="s">
        <v>589</v>
      </c>
      <c r="B539" s="131">
        <v>160</v>
      </c>
      <c r="C539" s="11">
        <v>6</v>
      </c>
      <c r="D539" s="11">
        <v>0.4</v>
      </c>
      <c r="E539" s="130">
        <f t="shared" si="13"/>
        <v>488271</v>
      </c>
      <c r="F539" s="116" t="s">
        <v>51</v>
      </c>
      <c r="H539" s="116" t="s">
        <v>51</v>
      </c>
      <c r="J539" s="116" t="s">
        <v>51</v>
      </c>
      <c r="O539" s="127">
        <f>'[1]2 КТП'!$C$255</f>
        <v>488271</v>
      </c>
    </row>
    <row r="540" spans="1:15" ht="12.75" hidden="1" customHeight="1" x14ac:dyDescent="0.3">
      <c r="A540" s="120" t="s">
        <v>590</v>
      </c>
      <c r="B540" s="131">
        <v>250</v>
      </c>
      <c r="C540" s="11">
        <v>10</v>
      </c>
      <c r="D540" s="11">
        <v>0.4</v>
      </c>
      <c r="E540" s="130">
        <f t="shared" si="13"/>
        <v>507592.89</v>
      </c>
      <c r="F540" s="116" t="s">
        <v>51</v>
      </c>
      <c r="H540" s="116" t="s">
        <v>51</v>
      </c>
      <c r="J540" s="116" t="s">
        <v>51</v>
      </c>
      <c r="O540" s="127">
        <f>'[1]2 КТП'!$C$259</f>
        <v>507592.89</v>
      </c>
    </row>
    <row r="541" spans="1:15" ht="12.75" hidden="1" customHeight="1" x14ac:dyDescent="0.3">
      <c r="A541" s="120" t="s">
        <v>591</v>
      </c>
      <c r="B541" s="131">
        <v>250</v>
      </c>
      <c r="C541" s="11">
        <v>6</v>
      </c>
      <c r="D541" s="11">
        <v>0.4</v>
      </c>
      <c r="E541" s="130">
        <f t="shared" si="13"/>
        <v>507592.89</v>
      </c>
      <c r="F541" s="116" t="s">
        <v>51</v>
      </c>
      <c r="H541" s="116" t="s">
        <v>51</v>
      </c>
      <c r="J541" s="116" t="s">
        <v>51</v>
      </c>
      <c r="O541" s="127">
        <f>'[1]2 КТП'!$C$259</f>
        <v>507592.89</v>
      </c>
    </row>
    <row r="542" spans="1:15" ht="12.75" hidden="1" customHeight="1" x14ac:dyDescent="0.3">
      <c r="A542" s="120" t="s">
        <v>592</v>
      </c>
      <c r="B542" s="131">
        <v>400</v>
      </c>
      <c r="C542" s="11">
        <v>10</v>
      </c>
      <c r="D542" s="11">
        <v>0.4</v>
      </c>
      <c r="E542" s="130">
        <f t="shared" si="13"/>
        <v>543880.15500000003</v>
      </c>
      <c r="F542" s="116" t="s">
        <v>51</v>
      </c>
      <c r="H542" s="116" t="s">
        <v>51</v>
      </c>
      <c r="J542" s="116" t="s">
        <v>51</v>
      </c>
      <c r="O542" s="127">
        <f>'[1]2 КТП'!$C$263</f>
        <v>543880.15500000003</v>
      </c>
    </row>
    <row r="543" spans="1:15" ht="12.75" hidden="1" customHeight="1" x14ac:dyDescent="0.3">
      <c r="A543" s="120" t="s">
        <v>593</v>
      </c>
      <c r="B543" s="131">
        <v>400</v>
      </c>
      <c r="C543" s="11">
        <v>6</v>
      </c>
      <c r="D543" s="11">
        <v>0.4</v>
      </c>
      <c r="E543" s="130">
        <f t="shared" si="13"/>
        <v>543880.15500000003</v>
      </c>
      <c r="F543" s="116" t="s">
        <v>51</v>
      </c>
      <c r="H543" s="116" t="s">
        <v>51</v>
      </c>
      <c r="J543" s="116" t="s">
        <v>51</v>
      </c>
      <c r="O543" s="127">
        <f>'[1]2 КТП'!$C$263</f>
        <v>543880.15500000003</v>
      </c>
    </row>
    <row r="544" spans="1:15" ht="12.75" hidden="1" customHeight="1" x14ac:dyDescent="0.3">
      <c r="A544" s="120" t="s">
        <v>594</v>
      </c>
      <c r="B544" s="131">
        <v>25</v>
      </c>
      <c r="C544" s="11">
        <v>10</v>
      </c>
      <c r="D544" s="11">
        <v>0.4</v>
      </c>
      <c r="E544" s="130">
        <f t="shared" si="13"/>
        <v>463786.9425</v>
      </c>
      <c r="F544" s="116" t="s">
        <v>51</v>
      </c>
      <c r="H544" s="116" t="s">
        <v>51</v>
      </c>
      <c r="J544" s="116" t="s">
        <v>51</v>
      </c>
      <c r="O544" s="127">
        <f>'[1]2 КТП'!$F$239</f>
        <v>463786.9425</v>
      </c>
    </row>
    <row r="545" spans="1:15" ht="12.75" hidden="1" customHeight="1" x14ac:dyDescent="0.3">
      <c r="A545" s="120" t="s">
        <v>595</v>
      </c>
      <c r="B545" s="131">
        <v>25</v>
      </c>
      <c r="C545" s="11">
        <v>6</v>
      </c>
      <c r="D545" s="11">
        <v>0.4</v>
      </c>
      <c r="E545" s="130">
        <f t="shared" si="13"/>
        <v>463786.9425</v>
      </c>
      <c r="F545" s="116" t="s">
        <v>51</v>
      </c>
      <c r="H545" s="116" t="s">
        <v>51</v>
      </c>
      <c r="J545" s="116" t="s">
        <v>51</v>
      </c>
      <c r="O545" s="127">
        <f>'[1]2 КТП'!$F$239</f>
        <v>463786.9425</v>
      </c>
    </row>
    <row r="546" spans="1:15" ht="12.75" hidden="1" customHeight="1" x14ac:dyDescent="0.3">
      <c r="A546" s="120" t="s">
        <v>596</v>
      </c>
      <c r="B546" s="131">
        <v>40</v>
      </c>
      <c r="C546" s="11">
        <v>10</v>
      </c>
      <c r="D546" s="11">
        <v>0.4</v>
      </c>
      <c r="E546" s="130">
        <f t="shared" si="13"/>
        <v>463786.9425</v>
      </c>
      <c r="F546" s="116" t="s">
        <v>51</v>
      </c>
      <c r="H546" s="116" t="s">
        <v>51</v>
      </c>
      <c r="J546" s="116" t="s">
        <v>51</v>
      </c>
      <c r="O546" s="127">
        <f>'[1]2 КТП'!$F$243</f>
        <v>463786.9425</v>
      </c>
    </row>
    <row r="547" spans="1:15" ht="12.75" hidden="1" customHeight="1" x14ac:dyDescent="0.3">
      <c r="A547" s="120" t="s">
        <v>597</v>
      </c>
      <c r="B547" s="131">
        <v>40</v>
      </c>
      <c r="C547" s="11">
        <v>6</v>
      </c>
      <c r="D547" s="11">
        <v>0.4</v>
      </c>
      <c r="E547" s="130">
        <f t="shared" si="13"/>
        <v>463786.9425</v>
      </c>
      <c r="F547" s="116" t="s">
        <v>51</v>
      </c>
      <c r="H547" s="116" t="s">
        <v>51</v>
      </c>
      <c r="J547" s="116" t="s">
        <v>51</v>
      </c>
      <c r="O547" s="127">
        <f>'[1]2 КТП'!$F$243</f>
        <v>463786.9425</v>
      </c>
    </row>
    <row r="548" spans="1:15" ht="12.75" hidden="1" customHeight="1" x14ac:dyDescent="0.3">
      <c r="A548" s="120" t="s">
        <v>598</v>
      </c>
      <c r="B548" s="131">
        <v>63</v>
      </c>
      <c r="C548" s="11">
        <v>10</v>
      </c>
      <c r="D548" s="11">
        <v>0.4</v>
      </c>
      <c r="E548" s="130">
        <f t="shared" si="13"/>
        <v>463786.9425</v>
      </c>
      <c r="F548" s="116" t="s">
        <v>51</v>
      </c>
      <c r="H548" s="116" t="s">
        <v>51</v>
      </c>
      <c r="J548" s="116" t="s">
        <v>51</v>
      </c>
      <c r="O548" s="127">
        <f>'[1]2 КТП'!$F$247</f>
        <v>463786.9425</v>
      </c>
    </row>
    <row r="549" spans="1:15" ht="12.75" hidden="1" customHeight="1" x14ac:dyDescent="0.3">
      <c r="A549" s="120" t="s">
        <v>599</v>
      </c>
      <c r="B549" s="131">
        <v>63</v>
      </c>
      <c r="C549" s="11">
        <v>6</v>
      </c>
      <c r="D549" s="11">
        <v>0.4</v>
      </c>
      <c r="E549" s="130">
        <f t="shared" si="13"/>
        <v>463786.9425</v>
      </c>
      <c r="F549" s="116" t="s">
        <v>51</v>
      </c>
      <c r="H549" s="116" t="s">
        <v>51</v>
      </c>
      <c r="J549" s="116" t="s">
        <v>51</v>
      </c>
      <c r="O549" s="127">
        <f>'[1]2 КТП'!$F$247</f>
        <v>463786.9425</v>
      </c>
    </row>
    <row r="550" spans="1:15" ht="12.75" hidden="1" customHeight="1" x14ac:dyDescent="0.3">
      <c r="A550" s="120" t="s">
        <v>600</v>
      </c>
      <c r="B550" s="131">
        <v>100</v>
      </c>
      <c r="C550" s="11">
        <v>10</v>
      </c>
      <c r="D550" s="11">
        <v>0.4</v>
      </c>
      <c r="E550" s="130">
        <f t="shared" si="13"/>
        <v>465008.09250000003</v>
      </c>
      <c r="F550" s="116" t="s">
        <v>51</v>
      </c>
      <c r="H550" s="116" t="s">
        <v>51</v>
      </c>
      <c r="J550" s="116" t="s">
        <v>51</v>
      </c>
      <c r="O550" s="127">
        <f>'[1]2 КТП'!$F$251</f>
        <v>465008.09250000003</v>
      </c>
    </row>
    <row r="551" spans="1:15" ht="12.75" hidden="1" customHeight="1" x14ac:dyDescent="0.3">
      <c r="A551" s="120" t="s">
        <v>601</v>
      </c>
      <c r="B551" s="131">
        <v>100</v>
      </c>
      <c r="C551" s="11">
        <v>6</v>
      </c>
      <c r="D551" s="11">
        <v>0.4</v>
      </c>
      <c r="E551" s="130">
        <f t="shared" si="13"/>
        <v>465008.09250000003</v>
      </c>
      <c r="F551" s="116" t="s">
        <v>51</v>
      </c>
      <c r="H551" s="116" t="s">
        <v>51</v>
      </c>
      <c r="J551" s="116" t="s">
        <v>51</v>
      </c>
      <c r="O551" s="127">
        <f>'[1]2 КТП'!$F$251</f>
        <v>465008.09250000003</v>
      </c>
    </row>
    <row r="552" spans="1:15" ht="12.75" hidden="1" customHeight="1" x14ac:dyDescent="0.3">
      <c r="A552" s="120" t="s">
        <v>602</v>
      </c>
      <c r="B552" s="131">
        <v>160</v>
      </c>
      <c r="C552" s="11">
        <v>10</v>
      </c>
      <c r="D552" s="11">
        <v>0.4</v>
      </c>
      <c r="E552" s="130">
        <f t="shared" ref="E552:E573" si="14">O552*(1+$E$71/100)</f>
        <v>467099.6925</v>
      </c>
      <c r="F552" s="116" t="s">
        <v>51</v>
      </c>
      <c r="H552" s="116" t="s">
        <v>51</v>
      </c>
      <c r="J552" s="116" t="s">
        <v>51</v>
      </c>
      <c r="O552" s="127">
        <f>'[1]2 КТП'!$F$255</f>
        <v>467099.6925</v>
      </c>
    </row>
    <row r="553" spans="1:15" ht="12.75" hidden="1" customHeight="1" x14ac:dyDescent="0.3">
      <c r="A553" s="120" t="s">
        <v>603</v>
      </c>
      <c r="B553" s="131">
        <v>160</v>
      </c>
      <c r="C553" s="11">
        <v>6</v>
      </c>
      <c r="D553" s="11">
        <v>0.4</v>
      </c>
      <c r="E553" s="130">
        <f t="shared" si="14"/>
        <v>467099.6925</v>
      </c>
      <c r="F553" s="116" t="s">
        <v>51</v>
      </c>
      <c r="H553" s="116" t="s">
        <v>51</v>
      </c>
      <c r="J553" s="116" t="s">
        <v>51</v>
      </c>
      <c r="O553" s="127">
        <f>'[1]2 КТП'!$F$255</f>
        <v>467099.6925</v>
      </c>
    </row>
    <row r="554" spans="1:15" ht="12.75" hidden="1" customHeight="1" x14ac:dyDescent="0.3">
      <c r="A554" s="120" t="s">
        <v>604</v>
      </c>
      <c r="B554" s="131">
        <v>250</v>
      </c>
      <c r="C554" s="11">
        <v>10</v>
      </c>
      <c r="D554" s="11">
        <v>0.4</v>
      </c>
      <c r="E554" s="130">
        <f t="shared" si="14"/>
        <v>486421.58250000002</v>
      </c>
      <c r="F554" s="116" t="s">
        <v>51</v>
      </c>
      <c r="H554" s="116" t="s">
        <v>51</v>
      </c>
      <c r="J554" s="116" t="s">
        <v>51</v>
      </c>
      <c r="O554" s="127">
        <f>'[1]2 КТП'!$F$259</f>
        <v>486421.58250000002</v>
      </c>
    </row>
    <row r="555" spans="1:15" ht="12.75" hidden="1" customHeight="1" x14ac:dyDescent="0.3">
      <c r="A555" s="120" t="s">
        <v>605</v>
      </c>
      <c r="B555" s="131">
        <v>250</v>
      </c>
      <c r="C555" s="11">
        <v>6</v>
      </c>
      <c r="D555" s="11">
        <v>0.4</v>
      </c>
      <c r="E555" s="130">
        <f t="shared" si="14"/>
        <v>486421.58250000002</v>
      </c>
      <c r="F555" s="116" t="s">
        <v>51</v>
      </c>
      <c r="H555" s="116" t="s">
        <v>51</v>
      </c>
      <c r="J555" s="116" t="s">
        <v>51</v>
      </c>
      <c r="O555" s="127">
        <f>'[1]2 КТП'!$F$259</f>
        <v>486421.58250000002</v>
      </c>
    </row>
    <row r="556" spans="1:15" ht="12.75" hidden="1" customHeight="1" x14ac:dyDescent="0.3">
      <c r="A556" s="120" t="s">
        <v>606</v>
      </c>
      <c r="B556" s="131">
        <v>400</v>
      </c>
      <c r="C556" s="11">
        <v>10</v>
      </c>
      <c r="D556" s="11">
        <v>0.4</v>
      </c>
      <c r="E556" s="130">
        <f t="shared" si="14"/>
        <v>518219.25750000001</v>
      </c>
      <c r="F556" s="116" t="s">
        <v>51</v>
      </c>
      <c r="H556" s="116" t="s">
        <v>51</v>
      </c>
      <c r="J556" s="116" t="s">
        <v>51</v>
      </c>
      <c r="O556" s="127">
        <f>'[1]2 КТП'!$F$263</f>
        <v>518219.25750000001</v>
      </c>
    </row>
    <row r="557" spans="1:15" ht="12.75" hidden="1" customHeight="1" x14ac:dyDescent="0.3">
      <c r="A557" s="120" t="s">
        <v>607</v>
      </c>
      <c r="B557" s="131">
        <v>400</v>
      </c>
      <c r="C557" s="11">
        <v>6</v>
      </c>
      <c r="D557" s="11">
        <v>0.4</v>
      </c>
      <c r="E557" s="130">
        <f t="shared" si="14"/>
        <v>518219.25750000001</v>
      </c>
      <c r="F557" s="116" t="s">
        <v>51</v>
      </c>
      <c r="H557" s="116" t="s">
        <v>51</v>
      </c>
      <c r="J557" s="116" t="s">
        <v>51</v>
      </c>
      <c r="O557" s="127">
        <f>'[1]2 КТП'!$F$263</f>
        <v>518219.25750000001</v>
      </c>
    </row>
    <row r="558" spans="1:15" ht="12.75" hidden="1" customHeight="1" x14ac:dyDescent="0.3">
      <c r="A558" s="120" t="s">
        <v>608</v>
      </c>
      <c r="B558" s="11">
        <v>630</v>
      </c>
      <c r="C558" s="11">
        <v>10</v>
      </c>
      <c r="D558" s="11">
        <v>0.4</v>
      </c>
      <c r="E558" s="130">
        <f t="shared" si="14"/>
        <v>526914.20250000001</v>
      </c>
      <c r="F558" s="116" t="s">
        <v>51</v>
      </c>
      <c r="H558" s="116" t="s">
        <v>51</v>
      </c>
      <c r="J558" s="116" t="s">
        <v>51</v>
      </c>
      <c r="O558" s="127">
        <f>'[1]2 КТП'!$C$269</f>
        <v>526914.20250000001</v>
      </c>
    </row>
    <row r="559" spans="1:15" ht="12.75" hidden="1" customHeight="1" x14ac:dyDescent="0.3">
      <c r="A559" s="120" t="s">
        <v>609</v>
      </c>
      <c r="B559" s="11">
        <v>630</v>
      </c>
      <c r="C559" s="11">
        <v>6</v>
      </c>
      <c r="D559" s="11">
        <v>0.4</v>
      </c>
      <c r="E559" s="130">
        <f t="shared" si="14"/>
        <v>526914.20250000001</v>
      </c>
      <c r="F559" s="116" t="s">
        <v>51</v>
      </c>
      <c r="H559" s="116" t="s">
        <v>51</v>
      </c>
      <c r="J559" s="116" t="s">
        <v>51</v>
      </c>
      <c r="O559" s="127">
        <f>'[1]2 КТП'!$C$269</f>
        <v>526914.20250000001</v>
      </c>
    </row>
    <row r="560" spans="1:15" ht="12.75" hidden="1" customHeight="1" x14ac:dyDescent="0.3">
      <c r="A560" s="120" t="s">
        <v>610</v>
      </c>
      <c r="B560" s="11">
        <v>1000</v>
      </c>
      <c r="C560" s="11">
        <v>10</v>
      </c>
      <c r="D560" s="11">
        <v>0.4</v>
      </c>
      <c r="E560" s="130">
        <f t="shared" si="14"/>
        <v>1010259.6</v>
      </c>
      <c r="F560" s="116" t="s">
        <v>51</v>
      </c>
      <c r="H560" s="116" t="s">
        <v>51</v>
      </c>
      <c r="J560" s="116" t="s">
        <v>51</v>
      </c>
      <c r="O560" s="127">
        <f>'[1]2 КТП'!$C$279</f>
        <v>1010259.6</v>
      </c>
    </row>
    <row r="561" spans="1:15" ht="12.75" hidden="1" customHeight="1" x14ac:dyDescent="0.3">
      <c r="A561" s="120" t="s">
        <v>611</v>
      </c>
      <c r="B561" s="11">
        <v>1000</v>
      </c>
      <c r="C561" s="11">
        <v>6</v>
      </c>
      <c r="D561" s="11">
        <v>0.4</v>
      </c>
      <c r="E561" s="130">
        <f t="shared" si="14"/>
        <v>1010259.6</v>
      </c>
      <c r="F561" s="116" t="s">
        <v>51</v>
      </c>
      <c r="H561" s="116" t="s">
        <v>51</v>
      </c>
      <c r="J561" s="116" t="s">
        <v>51</v>
      </c>
      <c r="O561" s="127">
        <f>'[1]2 КТП'!$C$279</f>
        <v>1010259.6</v>
      </c>
    </row>
    <row r="562" spans="1:15" ht="12.75" hidden="1" customHeight="1" x14ac:dyDescent="0.3">
      <c r="A562" s="120" t="s">
        <v>612</v>
      </c>
      <c r="B562" s="11">
        <v>630</v>
      </c>
      <c r="C562" s="11">
        <v>10</v>
      </c>
      <c r="D562" s="11">
        <v>0.4</v>
      </c>
      <c r="E562" s="130">
        <f t="shared" si="14"/>
        <v>499868.77500000002</v>
      </c>
      <c r="F562" s="116" t="s">
        <v>51</v>
      </c>
      <c r="H562" s="116" t="s">
        <v>51</v>
      </c>
      <c r="J562" s="116" t="s">
        <v>51</v>
      </c>
      <c r="O562" s="127">
        <f>'[1]2 КТП'!$F$269</f>
        <v>499868.77500000002</v>
      </c>
    </row>
    <row r="563" spans="1:15" ht="12.75" hidden="1" customHeight="1" x14ac:dyDescent="0.3">
      <c r="A563" s="120" t="s">
        <v>613</v>
      </c>
      <c r="B563" s="11">
        <v>630</v>
      </c>
      <c r="C563" s="11">
        <v>6</v>
      </c>
      <c r="D563" s="11">
        <v>0.4</v>
      </c>
      <c r="E563" s="130">
        <f t="shared" si="14"/>
        <v>499868.77500000002</v>
      </c>
      <c r="F563" s="116" t="s">
        <v>51</v>
      </c>
      <c r="H563" s="116" t="s">
        <v>51</v>
      </c>
      <c r="J563" s="116" t="s">
        <v>51</v>
      </c>
      <c r="O563" s="127">
        <f>'[1]2 КТП'!$F$269</f>
        <v>499868.77500000002</v>
      </c>
    </row>
    <row r="564" spans="1:15" ht="12.75" hidden="1" customHeight="1" x14ac:dyDescent="0.3">
      <c r="A564" s="120" t="s">
        <v>614</v>
      </c>
      <c r="B564" s="11">
        <v>1000</v>
      </c>
      <c r="C564" s="11">
        <v>10</v>
      </c>
      <c r="D564" s="11">
        <v>0.4</v>
      </c>
      <c r="E564" s="130">
        <f t="shared" si="14"/>
        <v>813767.0625</v>
      </c>
      <c r="F564" s="116" t="s">
        <v>51</v>
      </c>
      <c r="H564" s="116" t="s">
        <v>51</v>
      </c>
      <c r="J564" s="116" t="s">
        <v>51</v>
      </c>
      <c r="O564" s="127">
        <f>'[1]2 КТП'!$F$271</f>
        <v>813767.0625</v>
      </c>
    </row>
    <row r="565" spans="1:15" ht="12.75" hidden="1" customHeight="1" x14ac:dyDescent="0.3">
      <c r="A565" s="120" t="s">
        <v>615</v>
      </c>
      <c r="B565" s="11">
        <v>1000</v>
      </c>
      <c r="C565" s="11">
        <v>6</v>
      </c>
      <c r="D565" s="11">
        <v>0.4</v>
      </c>
      <c r="E565" s="130">
        <f t="shared" si="14"/>
        <v>813767.0625</v>
      </c>
      <c r="F565" s="116" t="s">
        <v>51</v>
      </c>
      <c r="H565" s="116" t="s">
        <v>51</v>
      </c>
      <c r="J565" s="116" t="s">
        <v>51</v>
      </c>
      <c r="O565" s="127">
        <f>'[1]2 КТП'!$F$271</f>
        <v>813767.0625</v>
      </c>
    </row>
    <row r="566" spans="1:15" ht="12.75" hidden="1" customHeight="1" x14ac:dyDescent="0.3">
      <c r="A566" s="120" t="s">
        <v>616</v>
      </c>
      <c r="B566" s="11">
        <v>630</v>
      </c>
      <c r="C566" s="11">
        <v>10</v>
      </c>
      <c r="D566" s="11">
        <v>0.4</v>
      </c>
      <c r="E566" s="130">
        <f t="shared" si="14"/>
        <v>694474.25249999994</v>
      </c>
      <c r="F566" s="116" t="s">
        <v>51</v>
      </c>
      <c r="H566" s="116" t="s">
        <v>51</v>
      </c>
      <c r="J566" s="116" t="s">
        <v>51</v>
      </c>
      <c r="O566" s="127">
        <f>'[1]2 КТП'!$C$275</f>
        <v>694474.25249999994</v>
      </c>
    </row>
    <row r="567" spans="1:15" ht="12.75" hidden="1" customHeight="1" x14ac:dyDescent="0.3">
      <c r="A567" s="120" t="s">
        <v>609</v>
      </c>
      <c r="B567" s="11">
        <v>630</v>
      </c>
      <c r="C567" s="11">
        <v>6</v>
      </c>
      <c r="D567" s="11">
        <v>0.4</v>
      </c>
      <c r="E567" s="130">
        <f t="shared" si="14"/>
        <v>694474.25249999994</v>
      </c>
      <c r="F567" s="116" t="s">
        <v>51</v>
      </c>
      <c r="H567" s="116" t="s">
        <v>51</v>
      </c>
      <c r="J567" s="116" t="s">
        <v>51</v>
      </c>
      <c r="O567" s="127">
        <f>'[1]2 КТП'!$C$275</f>
        <v>694474.25249999994</v>
      </c>
    </row>
    <row r="568" spans="1:15" ht="12.75" hidden="1" customHeight="1" x14ac:dyDescent="0.3">
      <c r="A568" s="120" t="s">
        <v>617</v>
      </c>
      <c r="B568" s="11">
        <v>1000</v>
      </c>
      <c r="C568" s="11">
        <v>10</v>
      </c>
      <c r="D568" s="11">
        <v>0.4</v>
      </c>
      <c r="E568" s="130">
        <f t="shared" si="14"/>
        <v>1010259.6</v>
      </c>
      <c r="F568" s="116" t="s">
        <v>51</v>
      </c>
      <c r="H568" s="116" t="s">
        <v>51</v>
      </c>
      <c r="J568" s="116" t="s">
        <v>51</v>
      </c>
      <c r="O568" s="127">
        <f>'[1]2 КТП'!$C$279</f>
        <v>1010259.6</v>
      </c>
    </row>
    <row r="569" spans="1:15" ht="12.75" hidden="1" customHeight="1" x14ac:dyDescent="0.3">
      <c r="A569" s="120" t="s">
        <v>618</v>
      </c>
      <c r="B569" s="11">
        <v>1000</v>
      </c>
      <c r="C569" s="11">
        <v>6</v>
      </c>
      <c r="D569" s="11">
        <v>0.4</v>
      </c>
      <c r="E569" s="130">
        <f t="shared" si="14"/>
        <v>1010259.6</v>
      </c>
      <c r="F569" s="116" t="s">
        <v>51</v>
      </c>
      <c r="H569" s="116" t="s">
        <v>51</v>
      </c>
      <c r="J569" s="116" t="s">
        <v>51</v>
      </c>
      <c r="O569" s="127">
        <f>'[1]2 КТП'!$C$279</f>
        <v>1010259.6</v>
      </c>
    </row>
    <row r="570" spans="1:15" ht="12.75" hidden="1" customHeight="1" x14ac:dyDescent="0.3">
      <c r="A570" s="120" t="s">
        <v>619</v>
      </c>
      <c r="B570" s="11">
        <v>630</v>
      </c>
      <c r="C570" s="11">
        <v>10</v>
      </c>
      <c r="D570" s="11">
        <v>0.4</v>
      </c>
      <c r="E570" s="130">
        <f t="shared" si="14"/>
        <v>658600.63499999989</v>
      </c>
      <c r="F570" s="116" t="s">
        <v>51</v>
      </c>
      <c r="H570" s="116" t="s">
        <v>51</v>
      </c>
      <c r="J570" s="116" t="s">
        <v>51</v>
      </c>
      <c r="O570" s="127">
        <f>'[1]2 КТП'!$F$275</f>
        <v>658600.63499999989</v>
      </c>
    </row>
    <row r="571" spans="1:15" ht="12.75" hidden="1" customHeight="1" x14ac:dyDescent="0.3">
      <c r="A571" s="120" t="s">
        <v>620</v>
      </c>
      <c r="B571" s="11">
        <v>630</v>
      </c>
      <c r="C571" s="11">
        <v>6</v>
      </c>
      <c r="D571" s="11">
        <v>0.4</v>
      </c>
      <c r="E571" s="130">
        <f t="shared" si="14"/>
        <v>658600.63499999989</v>
      </c>
      <c r="F571" s="116" t="s">
        <v>51</v>
      </c>
      <c r="H571" s="116" t="s">
        <v>51</v>
      </c>
      <c r="J571" s="116" t="s">
        <v>51</v>
      </c>
      <c r="O571" s="127">
        <f>'[1]2 КТП'!$F$275</f>
        <v>658600.63499999989</v>
      </c>
    </row>
    <row r="572" spans="1:15" ht="12.75" hidden="1" customHeight="1" x14ac:dyDescent="0.3">
      <c r="A572" s="120" t="s">
        <v>621</v>
      </c>
      <c r="B572" s="11">
        <v>1000</v>
      </c>
      <c r="C572" s="11">
        <v>10</v>
      </c>
      <c r="D572" s="11">
        <v>0.4</v>
      </c>
      <c r="E572" s="130">
        <f t="shared" si="14"/>
        <v>981327.11250000005</v>
      </c>
      <c r="F572" s="116" t="s">
        <v>51</v>
      </c>
      <c r="H572" s="116" t="s">
        <v>51</v>
      </c>
      <c r="J572" s="116" t="s">
        <v>51</v>
      </c>
      <c r="O572" s="127">
        <f>'[1]2 КТП'!$F$279</f>
        <v>981327.11250000005</v>
      </c>
    </row>
    <row r="573" spans="1:15" ht="12.75" hidden="1" customHeight="1" x14ac:dyDescent="0.3">
      <c r="A573" s="120" t="s">
        <v>622</v>
      </c>
      <c r="B573" s="11">
        <v>1000</v>
      </c>
      <c r="C573" s="11">
        <v>6</v>
      </c>
      <c r="D573" s="11">
        <v>0.4</v>
      </c>
      <c r="E573" s="130">
        <f t="shared" si="14"/>
        <v>981327.11250000005</v>
      </c>
      <c r="F573" s="116" t="s">
        <v>51</v>
      </c>
      <c r="H573" s="116" t="s">
        <v>51</v>
      </c>
      <c r="J573" s="116" t="s">
        <v>51</v>
      </c>
      <c r="O573" s="127">
        <f>'[1]2 КТП'!$F$279</f>
        <v>981327.11250000005</v>
      </c>
    </row>
    <row r="574" spans="1:15" ht="12.75" hidden="1" customHeight="1" x14ac:dyDescent="0.3">
      <c r="A574" s="10" t="s">
        <v>161</v>
      </c>
      <c r="B574" s="10">
        <v>25</v>
      </c>
      <c r="C574" s="10">
        <v>6</v>
      </c>
      <c r="D574" s="10">
        <v>0.4</v>
      </c>
      <c r="E574" s="130">
        <f t="shared" ref="E574:E607" si="15">O574*(1+$E$71/100)</f>
        <v>70611.817500000005</v>
      </c>
      <c r="F574" s="10" t="s">
        <v>51</v>
      </c>
      <c r="G574" s="10"/>
      <c r="H574" s="10"/>
      <c r="I574" s="10"/>
      <c r="J574" s="10"/>
      <c r="K574" s="10" t="s">
        <v>51</v>
      </c>
      <c r="L574" s="10"/>
      <c r="M574" s="10"/>
      <c r="O574" s="127">
        <f>[1]КТП!$I$66</f>
        <v>70611.817500000005</v>
      </c>
    </row>
    <row r="575" spans="1:15" ht="12.75" hidden="1" customHeight="1" x14ac:dyDescent="0.3">
      <c r="A575" s="10" t="s">
        <v>162</v>
      </c>
      <c r="B575" s="10">
        <v>25</v>
      </c>
      <c r="C575" s="10">
        <v>10</v>
      </c>
      <c r="D575" s="10">
        <v>0.4</v>
      </c>
      <c r="E575" s="130">
        <f t="shared" si="15"/>
        <v>70611.817500000005</v>
      </c>
      <c r="F575" s="10" t="s">
        <v>51</v>
      </c>
      <c r="G575" s="10"/>
      <c r="H575" s="10"/>
      <c r="I575" s="10"/>
      <c r="J575" s="10"/>
      <c r="K575" s="10" t="s">
        <v>51</v>
      </c>
      <c r="L575" s="10"/>
      <c r="M575" s="10"/>
      <c r="O575" s="127">
        <f>[1]КТП!$I$66</f>
        <v>70611.817500000005</v>
      </c>
    </row>
    <row r="576" spans="1:15" ht="12.75" hidden="1" customHeight="1" x14ac:dyDescent="0.3">
      <c r="A576" s="10" t="s">
        <v>163</v>
      </c>
      <c r="B576" s="10">
        <v>40</v>
      </c>
      <c r="C576" s="10">
        <v>6</v>
      </c>
      <c r="D576" s="10">
        <v>0.4</v>
      </c>
      <c r="E576" s="130">
        <f t="shared" si="15"/>
        <v>70611.817500000005</v>
      </c>
      <c r="F576" s="10" t="s">
        <v>51</v>
      </c>
      <c r="G576" s="10"/>
      <c r="H576" s="10"/>
      <c r="I576" s="10"/>
      <c r="J576" s="10"/>
      <c r="K576" s="10" t="s">
        <v>51</v>
      </c>
      <c r="L576" s="10"/>
      <c r="M576" s="10"/>
      <c r="O576" s="127">
        <f>[1]КТП!$I$67</f>
        <v>70611.817500000005</v>
      </c>
    </row>
    <row r="577" spans="1:15" ht="12.75" hidden="1" customHeight="1" x14ac:dyDescent="0.3">
      <c r="A577" s="10" t="s">
        <v>164</v>
      </c>
      <c r="B577" s="10">
        <v>40</v>
      </c>
      <c r="C577" s="10">
        <v>10</v>
      </c>
      <c r="D577" s="10">
        <v>0.4</v>
      </c>
      <c r="E577" s="130">
        <f t="shared" si="15"/>
        <v>70611.817500000005</v>
      </c>
      <c r="F577" s="10" t="s">
        <v>51</v>
      </c>
      <c r="G577" s="10"/>
      <c r="H577" s="10"/>
      <c r="I577" s="10"/>
      <c r="J577" s="10"/>
      <c r="K577" s="10" t="s">
        <v>51</v>
      </c>
      <c r="L577" s="10"/>
      <c r="M577" s="10"/>
      <c r="O577" s="127">
        <f>[1]КТП!$I$67</f>
        <v>70611.817500000005</v>
      </c>
    </row>
    <row r="578" spans="1:15" ht="12.75" hidden="1" customHeight="1" x14ac:dyDescent="0.3">
      <c r="A578" s="10" t="s">
        <v>165</v>
      </c>
      <c r="B578" s="10">
        <v>63</v>
      </c>
      <c r="C578" s="10">
        <v>6</v>
      </c>
      <c r="D578" s="10">
        <v>0.4</v>
      </c>
      <c r="E578" s="130">
        <f t="shared" si="15"/>
        <v>70611.817500000005</v>
      </c>
      <c r="F578" s="10" t="s">
        <v>51</v>
      </c>
      <c r="G578" s="10"/>
      <c r="H578" s="10"/>
      <c r="I578" s="10"/>
      <c r="J578" s="10"/>
      <c r="K578" s="10" t="s">
        <v>51</v>
      </c>
      <c r="L578" s="10"/>
      <c r="M578" s="10"/>
      <c r="O578" s="127">
        <f>[1]КТП!$I$68</f>
        <v>70611.817500000005</v>
      </c>
    </row>
    <row r="579" spans="1:15" ht="12.75" hidden="1" customHeight="1" x14ac:dyDescent="0.3">
      <c r="A579" s="10" t="s">
        <v>166</v>
      </c>
      <c r="B579" s="10">
        <v>63</v>
      </c>
      <c r="C579" s="10">
        <v>10</v>
      </c>
      <c r="D579" s="10">
        <v>0.4</v>
      </c>
      <c r="E579" s="130">
        <f t="shared" si="15"/>
        <v>70611.817500000005</v>
      </c>
      <c r="F579" s="10" t="s">
        <v>51</v>
      </c>
      <c r="G579" s="10"/>
      <c r="H579" s="10"/>
      <c r="I579" s="10"/>
      <c r="J579" s="10"/>
      <c r="K579" s="10" t="s">
        <v>51</v>
      </c>
      <c r="L579" s="10"/>
      <c r="M579" s="10"/>
      <c r="O579" s="127">
        <f>[1]КТП!$I$68</f>
        <v>70611.817500000005</v>
      </c>
    </row>
    <row r="580" spans="1:15" ht="12.75" hidden="1" customHeight="1" x14ac:dyDescent="0.3">
      <c r="A580" s="10" t="s">
        <v>167</v>
      </c>
      <c r="B580" s="10">
        <v>100</v>
      </c>
      <c r="C580" s="10">
        <v>6</v>
      </c>
      <c r="D580" s="10">
        <v>0.4</v>
      </c>
      <c r="E580" s="130">
        <f t="shared" si="15"/>
        <v>70611.817500000005</v>
      </c>
      <c r="F580" s="10" t="s">
        <v>51</v>
      </c>
      <c r="G580" s="10"/>
      <c r="H580" s="10"/>
      <c r="I580" s="10"/>
      <c r="J580" s="10"/>
      <c r="K580" s="10" t="s">
        <v>51</v>
      </c>
      <c r="L580" s="10"/>
      <c r="M580" s="10"/>
      <c r="O580" s="127">
        <f>[1]КТП!$I$69</f>
        <v>70611.817500000005</v>
      </c>
    </row>
    <row r="581" spans="1:15" ht="12.75" hidden="1" customHeight="1" x14ac:dyDescent="0.3">
      <c r="A581" s="10" t="s">
        <v>168</v>
      </c>
      <c r="B581" s="10">
        <v>100</v>
      </c>
      <c r="C581" s="10">
        <v>10</v>
      </c>
      <c r="D581" s="10">
        <v>0.4</v>
      </c>
      <c r="E581" s="130">
        <f t="shared" si="15"/>
        <v>70611.817500000005</v>
      </c>
      <c r="F581" s="10" t="s">
        <v>51</v>
      </c>
      <c r="G581" s="10"/>
      <c r="H581" s="10"/>
      <c r="I581" s="10"/>
      <c r="J581" s="10"/>
      <c r="K581" s="10" t="s">
        <v>51</v>
      </c>
      <c r="L581" s="10"/>
      <c r="M581" s="10"/>
      <c r="O581" s="127">
        <f>[1]КТП!$I$69</f>
        <v>70611.817500000005</v>
      </c>
    </row>
    <row r="582" spans="1:15" ht="12.75" hidden="1" customHeight="1" x14ac:dyDescent="0.3">
      <c r="A582" s="10" t="s">
        <v>169</v>
      </c>
      <c r="B582" s="10">
        <v>160</v>
      </c>
      <c r="C582" s="10">
        <v>6</v>
      </c>
      <c r="D582" s="10">
        <v>0.4</v>
      </c>
      <c r="E582" s="130">
        <f t="shared" si="15"/>
        <v>70734.194999999992</v>
      </c>
      <c r="F582" s="10" t="s">
        <v>51</v>
      </c>
      <c r="G582" s="10"/>
      <c r="H582" s="10"/>
      <c r="I582" s="10"/>
      <c r="J582" s="10"/>
      <c r="K582" s="10" t="s">
        <v>51</v>
      </c>
      <c r="L582" s="10"/>
      <c r="M582" s="10"/>
      <c r="O582" s="127">
        <f>[1]КТП!$I$70</f>
        <v>70734.194999999992</v>
      </c>
    </row>
    <row r="583" spans="1:15" ht="12.75" hidden="1" customHeight="1" x14ac:dyDescent="0.3">
      <c r="A583" s="10" t="s">
        <v>170</v>
      </c>
      <c r="B583" s="10">
        <v>160</v>
      </c>
      <c r="C583" s="10">
        <v>10</v>
      </c>
      <c r="D583" s="10">
        <v>0.4</v>
      </c>
      <c r="E583" s="130">
        <f t="shared" si="15"/>
        <v>70734.194999999992</v>
      </c>
      <c r="F583" s="10" t="s">
        <v>51</v>
      </c>
      <c r="G583" s="10"/>
      <c r="H583" s="10"/>
      <c r="I583" s="10"/>
      <c r="J583" s="10"/>
      <c r="K583" s="10" t="s">
        <v>51</v>
      </c>
      <c r="L583" s="10"/>
      <c r="M583" s="10"/>
      <c r="O583" s="127">
        <f>[1]КТП!$I$70</f>
        <v>70734.194999999992</v>
      </c>
    </row>
    <row r="584" spans="1:15" ht="12.75" hidden="1" customHeight="1" x14ac:dyDescent="0.3">
      <c r="A584" s="10" t="s">
        <v>171</v>
      </c>
      <c r="B584" s="10">
        <v>250</v>
      </c>
      <c r="C584" s="10">
        <v>6</v>
      </c>
      <c r="D584" s="10">
        <v>0.4</v>
      </c>
      <c r="E584" s="130">
        <f t="shared" si="15"/>
        <v>75017.407499999987</v>
      </c>
      <c r="F584" s="10" t="s">
        <v>51</v>
      </c>
      <c r="G584" s="10"/>
      <c r="H584" s="10"/>
      <c r="I584" s="10"/>
      <c r="J584" s="10"/>
      <c r="K584" s="10" t="s">
        <v>51</v>
      </c>
      <c r="L584" s="10"/>
      <c r="M584" s="10"/>
      <c r="O584" s="127">
        <f>[1]КТП!$I$71</f>
        <v>75017.407499999987</v>
      </c>
    </row>
    <row r="585" spans="1:15" ht="12.75" hidden="1" customHeight="1" x14ac:dyDescent="0.3">
      <c r="A585" s="10" t="s">
        <v>172</v>
      </c>
      <c r="B585" s="10">
        <v>250</v>
      </c>
      <c r="C585" s="10">
        <v>10</v>
      </c>
      <c r="D585" s="10">
        <v>0.4</v>
      </c>
      <c r="E585" s="130">
        <f t="shared" si="15"/>
        <v>75017.407499999987</v>
      </c>
      <c r="F585" s="10" t="s">
        <v>51</v>
      </c>
      <c r="G585" s="10"/>
      <c r="H585" s="10"/>
      <c r="I585" s="10"/>
      <c r="J585" s="10"/>
      <c r="K585" s="10" t="s">
        <v>51</v>
      </c>
      <c r="L585" s="10"/>
      <c r="M585" s="10"/>
      <c r="O585" s="127">
        <f>[1]КТП!$I$71</f>
        <v>75017.407499999987</v>
      </c>
    </row>
    <row r="586" spans="1:15" ht="12.75" hidden="1" customHeight="1" x14ac:dyDescent="0.3">
      <c r="A586" s="11" t="s">
        <v>173</v>
      </c>
      <c r="B586" s="47">
        <v>1.25</v>
      </c>
      <c r="C586" s="47">
        <v>6</v>
      </c>
      <c r="D586" s="47">
        <v>0.23</v>
      </c>
      <c r="E586" s="130">
        <f t="shared" si="15"/>
        <v>86031.382500000007</v>
      </c>
      <c r="F586" s="11" t="s">
        <v>51</v>
      </c>
      <c r="M586" s="11" t="s">
        <v>51</v>
      </c>
      <c r="O586" s="127">
        <f>[1]КТП!$E$74</f>
        <v>86031.382500000007</v>
      </c>
    </row>
    <row r="587" spans="1:15" ht="12.75" hidden="1" customHeight="1" x14ac:dyDescent="0.3">
      <c r="A587" s="11" t="s">
        <v>174</v>
      </c>
      <c r="B587" s="47">
        <v>1.25</v>
      </c>
      <c r="C587" s="47">
        <v>10</v>
      </c>
      <c r="D587" s="47">
        <v>0.23</v>
      </c>
      <c r="E587" s="130">
        <f t="shared" si="15"/>
        <v>86031.382500000007</v>
      </c>
      <c r="F587" s="11" t="s">
        <v>51</v>
      </c>
      <c r="M587" s="11" t="s">
        <v>51</v>
      </c>
      <c r="O587" s="127">
        <f>[1]КТП!$E$74</f>
        <v>86031.382500000007</v>
      </c>
    </row>
    <row r="588" spans="1:15" ht="12.75" hidden="1" customHeight="1" x14ac:dyDescent="0.3">
      <c r="A588" s="11" t="s">
        <v>175</v>
      </c>
      <c r="B588" s="47">
        <v>2.5</v>
      </c>
      <c r="C588" s="47">
        <v>6</v>
      </c>
      <c r="D588" s="47">
        <v>0.23</v>
      </c>
      <c r="E588" s="130">
        <f t="shared" si="15"/>
        <v>86031.382500000007</v>
      </c>
      <c r="F588" s="11" t="s">
        <v>51</v>
      </c>
      <c r="M588" s="11" t="s">
        <v>51</v>
      </c>
      <c r="O588" s="127">
        <f>[1]КТП!$E$75</f>
        <v>86031.382500000007</v>
      </c>
    </row>
    <row r="589" spans="1:15" ht="12.75" hidden="1" customHeight="1" x14ac:dyDescent="0.3">
      <c r="A589" s="11" t="s">
        <v>176</v>
      </c>
      <c r="B589" s="47">
        <v>2.5</v>
      </c>
      <c r="C589" s="47">
        <v>10</v>
      </c>
      <c r="D589" s="47">
        <v>0.23</v>
      </c>
      <c r="E589" s="130">
        <f t="shared" si="15"/>
        <v>86031.382500000007</v>
      </c>
      <c r="F589" s="11" t="s">
        <v>51</v>
      </c>
      <c r="M589" s="11" t="s">
        <v>51</v>
      </c>
      <c r="O589" s="127">
        <f>[1]КТП!$E$75</f>
        <v>86031.382500000007</v>
      </c>
    </row>
    <row r="590" spans="1:15" ht="12.75" hidden="1" customHeight="1" x14ac:dyDescent="0.3">
      <c r="A590" s="11" t="s">
        <v>177</v>
      </c>
      <c r="B590" s="47">
        <v>4</v>
      </c>
      <c r="C590" s="47">
        <v>6</v>
      </c>
      <c r="D590" s="47">
        <v>0.23</v>
      </c>
      <c r="E590" s="130">
        <f t="shared" si="15"/>
        <v>86031.382500000007</v>
      </c>
      <c r="F590" s="11" t="s">
        <v>51</v>
      </c>
      <c r="M590" s="11" t="s">
        <v>51</v>
      </c>
      <c r="O590" s="127">
        <f>[1]КТП!$E$76</f>
        <v>86031.382500000007</v>
      </c>
    </row>
    <row r="591" spans="1:15" ht="12.75" hidden="1" customHeight="1" x14ac:dyDescent="0.3">
      <c r="A591" s="11" t="s">
        <v>178</v>
      </c>
      <c r="B591" s="47">
        <v>4</v>
      </c>
      <c r="C591" s="47">
        <v>10</v>
      </c>
      <c r="D591" s="47">
        <v>0.23</v>
      </c>
      <c r="E591" s="130">
        <f t="shared" si="15"/>
        <v>86031.382500000007</v>
      </c>
      <c r="F591" s="11" t="s">
        <v>51</v>
      </c>
      <c r="M591" s="11" t="s">
        <v>51</v>
      </c>
      <c r="O591" s="127">
        <f>[1]КТП!$E$76</f>
        <v>86031.382500000007</v>
      </c>
    </row>
    <row r="592" spans="1:15" ht="12.75" hidden="1" customHeight="1" x14ac:dyDescent="0.3">
      <c r="A592" s="11" t="s">
        <v>179</v>
      </c>
      <c r="B592" s="47">
        <v>6</v>
      </c>
      <c r="C592" s="47">
        <v>6</v>
      </c>
      <c r="D592" s="47">
        <v>0.23</v>
      </c>
      <c r="E592" s="130">
        <f t="shared" si="15"/>
        <v>86031.382500000007</v>
      </c>
      <c r="F592" s="11" t="s">
        <v>51</v>
      </c>
      <c r="M592" s="11" t="s">
        <v>51</v>
      </c>
      <c r="O592" s="127">
        <f>[1]КТП!$E$77</f>
        <v>86031.382500000007</v>
      </c>
    </row>
    <row r="593" spans="1:15" ht="12.75" hidden="1" customHeight="1" x14ac:dyDescent="0.3">
      <c r="A593" s="11" t="s">
        <v>180</v>
      </c>
      <c r="B593" s="47">
        <v>6</v>
      </c>
      <c r="C593" s="47">
        <v>10</v>
      </c>
      <c r="D593" s="47">
        <v>0.23</v>
      </c>
      <c r="E593" s="130">
        <f t="shared" si="15"/>
        <v>86031.382500000007</v>
      </c>
      <c r="F593" s="11" t="s">
        <v>51</v>
      </c>
      <c r="M593" s="11" t="s">
        <v>51</v>
      </c>
      <c r="O593" s="127">
        <f>[1]КТП!$E$77</f>
        <v>86031.382500000007</v>
      </c>
    </row>
    <row r="594" spans="1:15" ht="12.75" hidden="1" customHeight="1" x14ac:dyDescent="0.3">
      <c r="A594" s="11" t="s">
        <v>181</v>
      </c>
      <c r="B594" s="47">
        <v>10</v>
      </c>
      <c r="C594" s="47">
        <v>6</v>
      </c>
      <c r="D594" s="47">
        <v>0.23</v>
      </c>
      <c r="E594" s="130">
        <f t="shared" si="15"/>
        <v>86031.382500000007</v>
      </c>
      <c r="F594" s="11" t="s">
        <v>51</v>
      </c>
      <c r="M594" s="11" t="s">
        <v>51</v>
      </c>
      <c r="O594" s="128">
        <f>[1]КТП!$E$78</f>
        <v>86031.382500000007</v>
      </c>
    </row>
    <row r="595" spans="1:15" ht="12.75" hidden="1" customHeight="1" x14ac:dyDescent="0.3">
      <c r="A595" s="11" t="s">
        <v>182</v>
      </c>
      <c r="B595" s="47">
        <v>10</v>
      </c>
      <c r="C595" s="47">
        <v>10</v>
      </c>
      <c r="D595" s="47">
        <v>0.23</v>
      </c>
      <c r="E595" s="130">
        <f t="shared" si="15"/>
        <v>86031.382500000007</v>
      </c>
      <c r="F595" s="11" t="s">
        <v>51</v>
      </c>
      <c r="M595" s="11" t="s">
        <v>51</v>
      </c>
      <c r="O595" s="128">
        <f>[1]КТП!$E$78</f>
        <v>86031.382500000007</v>
      </c>
    </row>
    <row r="596" spans="1:15" ht="12.75" hidden="1" customHeight="1" x14ac:dyDescent="0.3">
      <c r="A596" s="10" t="s">
        <v>185</v>
      </c>
      <c r="B596" s="10">
        <v>25</v>
      </c>
      <c r="C596" s="10">
        <v>6</v>
      </c>
      <c r="D596" s="10">
        <v>0.4</v>
      </c>
      <c r="E596" s="130">
        <f t="shared" si="15"/>
        <v>88968.442500000005</v>
      </c>
      <c r="F596" s="10" t="s">
        <v>51</v>
      </c>
      <c r="G596" s="10"/>
      <c r="H596" s="10"/>
      <c r="I596" s="10"/>
      <c r="J596" s="10"/>
      <c r="K596" s="10"/>
      <c r="L596" s="10"/>
      <c r="M596" s="10" t="s">
        <v>51</v>
      </c>
      <c r="O596" s="127">
        <f>[1]КТП!$I$74</f>
        <v>88968.442500000005</v>
      </c>
    </row>
    <row r="597" spans="1:15" ht="12.75" hidden="1" customHeight="1" x14ac:dyDescent="0.3">
      <c r="A597" s="10" t="s">
        <v>186</v>
      </c>
      <c r="B597" s="10">
        <v>25</v>
      </c>
      <c r="C597" s="10">
        <v>10</v>
      </c>
      <c r="D597" s="10">
        <v>0.4</v>
      </c>
      <c r="E597" s="130">
        <f t="shared" si="15"/>
        <v>88968.442500000005</v>
      </c>
      <c r="F597" s="10" t="s">
        <v>51</v>
      </c>
      <c r="G597" s="10"/>
      <c r="H597" s="10"/>
      <c r="I597" s="10"/>
      <c r="J597" s="10"/>
      <c r="K597" s="10"/>
      <c r="L597" s="10"/>
      <c r="M597" s="10" t="s">
        <v>51</v>
      </c>
      <c r="O597" s="127">
        <f>[1]КТП!$I$74</f>
        <v>88968.442500000005</v>
      </c>
    </row>
    <row r="598" spans="1:15" ht="12.75" hidden="1" customHeight="1" x14ac:dyDescent="0.3">
      <c r="A598" s="10" t="s">
        <v>187</v>
      </c>
      <c r="B598" s="10">
        <v>40</v>
      </c>
      <c r="C598" s="10">
        <v>6</v>
      </c>
      <c r="D598" s="10">
        <v>0.4</v>
      </c>
      <c r="E598" s="130">
        <f t="shared" si="15"/>
        <v>88968.442500000005</v>
      </c>
      <c r="F598" s="10" t="s">
        <v>51</v>
      </c>
      <c r="G598" s="10"/>
      <c r="H598" s="10"/>
      <c r="I598" s="10"/>
      <c r="J598" s="10"/>
      <c r="K598" s="10"/>
      <c r="L598" s="10"/>
      <c r="M598" s="10" t="s">
        <v>51</v>
      </c>
      <c r="O598" s="127">
        <f>[1]КТП!$I$75</f>
        <v>88968.442500000005</v>
      </c>
    </row>
    <row r="599" spans="1:15" ht="12.75" hidden="1" customHeight="1" x14ac:dyDescent="0.3">
      <c r="A599" s="10" t="s">
        <v>188</v>
      </c>
      <c r="B599" s="10">
        <v>40</v>
      </c>
      <c r="C599" s="10">
        <v>10</v>
      </c>
      <c r="D599" s="10">
        <v>0.4</v>
      </c>
      <c r="E599" s="130">
        <f t="shared" si="15"/>
        <v>88968.442500000005</v>
      </c>
      <c r="F599" s="10" t="s">
        <v>51</v>
      </c>
      <c r="G599" s="10"/>
      <c r="H599" s="10"/>
      <c r="I599" s="10"/>
      <c r="J599" s="10"/>
      <c r="K599" s="10"/>
      <c r="L599" s="10"/>
      <c r="M599" s="10" t="s">
        <v>51</v>
      </c>
      <c r="O599" s="127">
        <f>[1]КТП!$I$75</f>
        <v>88968.442500000005</v>
      </c>
    </row>
    <row r="600" spans="1:15" ht="12.75" hidden="1" customHeight="1" x14ac:dyDescent="0.3">
      <c r="A600" s="10" t="s">
        <v>189</v>
      </c>
      <c r="B600" s="10">
        <v>63</v>
      </c>
      <c r="C600" s="10">
        <v>6</v>
      </c>
      <c r="D600" s="10">
        <v>0.4</v>
      </c>
      <c r="E600" s="130">
        <f t="shared" si="15"/>
        <v>88968.442500000005</v>
      </c>
      <c r="F600" s="10" t="s">
        <v>51</v>
      </c>
      <c r="G600" s="10"/>
      <c r="H600" s="10"/>
      <c r="I600" s="10"/>
      <c r="J600" s="10"/>
      <c r="K600" s="10"/>
      <c r="L600" s="10"/>
      <c r="M600" s="10" t="s">
        <v>51</v>
      </c>
      <c r="O600" s="127">
        <f>[1]КТП!$I$76</f>
        <v>88968.442500000005</v>
      </c>
    </row>
    <row r="601" spans="1:15" ht="12.75" hidden="1" customHeight="1" x14ac:dyDescent="0.3">
      <c r="A601" s="10" t="s">
        <v>190</v>
      </c>
      <c r="B601" s="10">
        <v>63</v>
      </c>
      <c r="C601" s="10">
        <v>10</v>
      </c>
      <c r="D601" s="10">
        <v>0.4</v>
      </c>
      <c r="E601" s="130">
        <f t="shared" si="15"/>
        <v>88968.442500000005</v>
      </c>
      <c r="F601" s="10" t="s">
        <v>51</v>
      </c>
      <c r="G601" s="10"/>
      <c r="H601" s="10"/>
      <c r="I601" s="10"/>
      <c r="J601" s="10"/>
      <c r="K601" s="10"/>
      <c r="L601" s="10"/>
      <c r="M601" s="10" t="s">
        <v>51</v>
      </c>
      <c r="O601" s="127">
        <f>[1]КТП!$I$76</f>
        <v>88968.442500000005</v>
      </c>
    </row>
    <row r="602" spans="1:15" ht="12.75" hidden="1" customHeight="1" x14ac:dyDescent="0.3">
      <c r="A602" s="10" t="s">
        <v>191</v>
      </c>
      <c r="B602" s="10">
        <v>100</v>
      </c>
      <c r="C602" s="10">
        <v>6</v>
      </c>
      <c r="D602" s="10">
        <v>0.4</v>
      </c>
      <c r="E602" s="130">
        <f t="shared" si="15"/>
        <v>88968.442500000005</v>
      </c>
      <c r="F602" s="10" t="s">
        <v>51</v>
      </c>
      <c r="G602" s="10"/>
      <c r="H602" s="10"/>
      <c r="I602" s="10"/>
      <c r="J602" s="10"/>
      <c r="K602" s="10"/>
      <c r="L602" s="10"/>
      <c r="M602" s="10" t="s">
        <v>51</v>
      </c>
      <c r="O602" s="127">
        <f>[1]КТП!$I$77</f>
        <v>88968.442500000005</v>
      </c>
    </row>
    <row r="603" spans="1:15" ht="12.75" hidden="1" customHeight="1" x14ac:dyDescent="0.3">
      <c r="A603" s="10" t="s">
        <v>192</v>
      </c>
      <c r="B603" s="10">
        <v>100</v>
      </c>
      <c r="C603" s="10">
        <v>10</v>
      </c>
      <c r="D603" s="10">
        <v>0.4</v>
      </c>
      <c r="E603" s="130">
        <f t="shared" si="15"/>
        <v>88968.442500000005</v>
      </c>
      <c r="F603" s="10" t="s">
        <v>51</v>
      </c>
      <c r="G603" s="10"/>
      <c r="H603" s="10"/>
      <c r="I603" s="10"/>
      <c r="J603" s="10"/>
      <c r="K603" s="10"/>
      <c r="L603" s="10"/>
      <c r="M603" s="10" t="s">
        <v>51</v>
      </c>
      <c r="O603" s="127">
        <f>[1]КТП!$I$77</f>
        <v>88968.442500000005</v>
      </c>
    </row>
    <row r="604" spans="1:15" ht="12.75" hidden="1" customHeight="1" x14ac:dyDescent="0.3">
      <c r="A604" s="10" t="s">
        <v>193</v>
      </c>
      <c r="B604" s="10">
        <v>160</v>
      </c>
      <c r="C604" s="10">
        <v>6</v>
      </c>
      <c r="D604" s="10">
        <v>0.4</v>
      </c>
      <c r="E604" s="130">
        <f t="shared" si="15"/>
        <v>91293.615000000005</v>
      </c>
      <c r="F604" s="10" t="s">
        <v>51</v>
      </c>
      <c r="G604" s="10"/>
      <c r="H604" s="10"/>
      <c r="I604" s="10"/>
      <c r="J604" s="10"/>
      <c r="K604" s="10"/>
      <c r="L604" s="10"/>
      <c r="M604" s="10" t="s">
        <v>51</v>
      </c>
      <c r="O604" s="127">
        <f>[1]КТП!$I$78</f>
        <v>91293.615000000005</v>
      </c>
    </row>
    <row r="605" spans="1:15" ht="12.75" hidden="1" customHeight="1" x14ac:dyDescent="0.3">
      <c r="A605" s="10" t="s">
        <v>194</v>
      </c>
      <c r="B605" s="10">
        <v>160</v>
      </c>
      <c r="C605" s="10">
        <v>10</v>
      </c>
      <c r="D605" s="10">
        <v>0.4</v>
      </c>
      <c r="E605" s="130">
        <f t="shared" si="15"/>
        <v>91293.615000000005</v>
      </c>
      <c r="F605" s="10" t="s">
        <v>51</v>
      </c>
      <c r="G605" s="10"/>
      <c r="H605" s="10"/>
      <c r="I605" s="10"/>
      <c r="J605" s="10"/>
      <c r="K605" s="10"/>
      <c r="L605" s="10"/>
      <c r="M605" s="10" t="s">
        <v>51</v>
      </c>
      <c r="O605" s="127">
        <f>[1]КТП!$I$78</f>
        <v>91293.615000000005</v>
      </c>
    </row>
    <row r="606" spans="1:15" ht="12.75" hidden="1" customHeight="1" x14ac:dyDescent="0.3">
      <c r="A606" s="10" t="s">
        <v>195</v>
      </c>
      <c r="B606" s="10">
        <v>250</v>
      </c>
      <c r="C606" s="10">
        <v>6</v>
      </c>
      <c r="D606" s="10">
        <v>0.4</v>
      </c>
      <c r="E606" s="130">
        <f t="shared" si="15"/>
        <v>94230.675000000003</v>
      </c>
      <c r="F606" s="10" t="s">
        <v>51</v>
      </c>
      <c r="G606" s="10"/>
      <c r="H606" s="10"/>
      <c r="I606" s="10"/>
      <c r="J606" s="10"/>
      <c r="K606" s="10"/>
      <c r="L606" s="10"/>
      <c r="M606" s="10" t="s">
        <v>51</v>
      </c>
      <c r="O606" s="127">
        <f>[1]КТП!$I$79</f>
        <v>94230.675000000003</v>
      </c>
    </row>
    <row r="607" spans="1:15" ht="12.75" hidden="1" customHeight="1" x14ac:dyDescent="0.3">
      <c r="A607" s="10" t="s">
        <v>196</v>
      </c>
      <c r="B607" s="10">
        <v>250</v>
      </c>
      <c r="C607" s="10">
        <v>10</v>
      </c>
      <c r="D607" s="10">
        <v>0.4</v>
      </c>
      <c r="E607" s="130">
        <f t="shared" si="15"/>
        <v>94230.675000000003</v>
      </c>
      <c r="F607" s="10" t="s">
        <v>51</v>
      </c>
      <c r="G607" s="10"/>
      <c r="H607" s="10"/>
      <c r="I607" s="10"/>
      <c r="J607" s="10"/>
      <c r="K607" s="10"/>
      <c r="L607" s="10"/>
      <c r="M607" s="10" t="s">
        <v>51</v>
      </c>
      <c r="O607" s="127">
        <f>[1]КТП!$I$79</f>
        <v>94230.675000000003</v>
      </c>
    </row>
    <row r="608" spans="1:15" ht="12.75" hidden="1" customHeight="1" x14ac:dyDescent="0.3">
      <c r="E608" s="130"/>
    </row>
    <row r="609" spans="5:5" ht="12.75" hidden="1" customHeight="1" x14ac:dyDescent="0.3">
      <c r="E609" s="130"/>
    </row>
    <row r="610" spans="5:5" ht="12.75" hidden="1" customHeight="1" x14ac:dyDescent="0.3">
      <c r="E610" s="130"/>
    </row>
    <row r="611" spans="5:5" ht="12.75" hidden="1" customHeight="1" x14ac:dyDescent="0.3">
      <c r="E611" s="130"/>
    </row>
    <row r="612" spans="5:5" ht="12.75" hidden="1" customHeight="1" x14ac:dyDescent="0.3">
      <c r="E612" s="130"/>
    </row>
    <row r="613" spans="5:5" ht="12.75" hidden="1" customHeight="1" x14ac:dyDescent="0.3">
      <c r="E613" s="130"/>
    </row>
    <row r="614" spans="5:5" ht="12.75" hidden="1" customHeight="1" x14ac:dyDescent="0.3">
      <c r="E614" s="130"/>
    </row>
    <row r="615" spans="5:5" ht="12.75" hidden="1" customHeight="1" x14ac:dyDescent="0.3">
      <c r="E615" s="130"/>
    </row>
    <row r="616" spans="5:5" ht="12.75" hidden="1" customHeight="1" x14ac:dyDescent="0.3">
      <c r="E616" s="130"/>
    </row>
    <row r="617" spans="5:5" ht="12.75" hidden="1" customHeight="1" x14ac:dyDescent="0.3">
      <c r="E617" s="130"/>
    </row>
    <row r="618" spans="5:5" ht="12.75" hidden="1" customHeight="1" x14ac:dyDescent="0.3">
      <c r="E618" s="130"/>
    </row>
    <row r="619" spans="5:5" ht="12.75" hidden="1" customHeight="1" x14ac:dyDescent="0.3">
      <c r="E619" s="130"/>
    </row>
    <row r="620" spans="5:5" ht="12.75" hidden="1" customHeight="1" x14ac:dyDescent="0.3">
      <c r="E620" s="130"/>
    </row>
    <row r="621" spans="5:5" ht="12.75" hidden="1" customHeight="1" x14ac:dyDescent="0.3">
      <c r="E621" s="130"/>
    </row>
    <row r="622" spans="5:5" ht="12.75" hidden="1" customHeight="1" x14ac:dyDescent="0.3">
      <c r="E622" s="130"/>
    </row>
    <row r="623" spans="5:5" ht="12.75" hidden="1" customHeight="1" x14ac:dyDescent="0.3">
      <c r="E623" s="130"/>
    </row>
    <row r="624" spans="5:5" ht="12.75" hidden="1" customHeight="1" x14ac:dyDescent="0.3">
      <c r="E624" s="130"/>
    </row>
    <row r="625" spans="5:5" ht="12.75" hidden="1" customHeight="1" x14ac:dyDescent="0.3">
      <c r="E625" s="130"/>
    </row>
    <row r="626" spans="5:5" ht="12.75" hidden="1" customHeight="1" x14ac:dyDescent="0.3">
      <c r="E626" s="130"/>
    </row>
    <row r="627" spans="5:5" ht="12.75" hidden="1" customHeight="1" x14ac:dyDescent="0.3">
      <c r="E627" s="130"/>
    </row>
    <row r="628" spans="5:5" ht="12.75" hidden="1" customHeight="1" x14ac:dyDescent="0.3">
      <c r="E628" s="130"/>
    </row>
    <row r="629" spans="5:5" ht="12.75" hidden="1" customHeight="1" x14ac:dyDescent="0.3">
      <c r="E629" s="130"/>
    </row>
    <row r="630" spans="5:5" ht="12.75" hidden="1" customHeight="1" x14ac:dyDescent="0.3">
      <c r="E630" s="130"/>
    </row>
    <row r="631" spans="5:5" ht="12.75" hidden="1" customHeight="1" x14ac:dyDescent="0.3">
      <c r="E631" s="130"/>
    </row>
    <row r="632" spans="5:5" ht="12.75" hidden="1" customHeight="1" x14ac:dyDescent="0.3">
      <c r="E632" s="130"/>
    </row>
    <row r="633" spans="5:5" ht="12.75" hidden="1" customHeight="1" x14ac:dyDescent="0.3">
      <c r="E633" s="130"/>
    </row>
    <row r="634" spans="5:5" ht="12.75" hidden="1" customHeight="1" x14ac:dyDescent="0.3">
      <c r="E634" s="130"/>
    </row>
    <row r="635" spans="5:5" ht="12.75" hidden="1" customHeight="1" x14ac:dyDescent="0.3">
      <c r="E635" s="130"/>
    </row>
    <row r="636" spans="5:5" ht="12.75" hidden="1" customHeight="1" x14ac:dyDescent="0.3">
      <c r="E636" s="130"/>
    </row>
    <row r="637" spans="5:5" ht="12.75" hidden="1" customHeight="1" x14ac:dyDescent="0.3">
      <c r="E637" s="130"/>
    </row>
    <row r="638" spans="5:5" ht="12.75" hidden="1" customHeight="1" x14ac:dyDescent="0.3">
      <c r="E638" s="130"/>
    </row>
    <row r="639" spans="5:5" ht="12.75" hidden="1" customHeight="1" x14ac:dyDescent="0.3">
      <c r="E639" s="130"/>
    </row>
    <row r="640" spans="5:5" ht="12.75" hidden="1" customHeight="1" x14ac:dyDescent="0.3"/>
    <row r="641" ht="12.75" hidden="1" customHeight="1" x14ac:dyDescent="0.3"/>
    <row r="642" ht="12.75" hidden="1" customHeight="1" x14ac:dyDescent="0.3"/>
    <row r="643" ht="12.75" hidden="1" customHeight="1" x14ac:dyDescent="0.3"/>
    <row r="644" ht="12.75" hidden="1" customHeight="1" x14ac:dyDescent="0.3"/>
    <row r="645" ht="12.75" hidden="1" customHeight="1" x14ac:dyDescent="0.3"/>
    <row r="646" ht="12.75" hidden="1" customHeight="1" x14ac:dyDescent="0.3"/>
    <row r="647" ht="12.75" hidden="1" customHeight="1" x14ac:dyDescent="0.3"/>
    <row r="648" ht="12.75" hidden="1" customHeight="1" x14ac:dyDescent="0.3"/>
    <row r="649" ht="12.75" hidden="1" customHeight="1" x14ac:dyDescent="0.3"/>
    <row r="650" ht="12.75" hidden="1" customHeight="1" x14ac:dyDescent="0.3"/>
    <row r="651" ht="12.75" hidden="1" customHeight="1" x14ac:dyDescent="0.3"/>
    <row r="652" ht="12.75" hidden="1" customHeight="1" x14ac:dyDescent="0.3"/>
    <row r="653" ht="12.75" hidden="1" customHeight="1" x14ac:dyDescent="0.3"/>
    <row r="654" ht="12.75" hidden="1" customHeight="1" x14ac:dyDescent="0.3"/>
    <row r="655" ht="12.75" hidden="1" customHeight="1" x14ac:dyDescent="0.3"/>
    <row r="656" ht="12.75" hidden="1" customHeight="1" x14ac:dyDescent="0.3"/>
    <row r="657" ht="12.75" hidden="1" customHeight="1" x14ac:dyDescent="0.3"/>
    <row r="658" ht="12.75" hidden="1" customHeight="1" x14ac:dyDescent="0.3"/>
    <row r="659" ht="12.75" hidden="1" customHeight="1" x14ac:dyDescent="0.3"/>
    <row r="660" ht="12.75" hidden="1" customHeight="1" x14ac:dyDescent="0.3"/>
    <row r="661" ht="12.75" hidden="1" customHeight="1" x14ac:dyDescent="0.3"/>
    <row r="662" ht="12.75" hidden="1" customHeight="1" x14ac:dyDescent="0.3"/>
    <row r="663" ht="12.75" hidden="1" customHeight="1" x14ac:dyDescent="0.3"/>
    <row r="664" ht="12.75" hidden="1" customHeight="1" x14ac:dyDescent="0.3"/>
    <row r="665" ht="12.75" hidden="1" customHeight="1" x14ac:dyDescent="0.3"/>
    <row r="666" ht="12.75" hidden="1" customHeight="1" x14ac:dyDescent="0.3"/>
    <row r="667" ht="12.75" hidden="1" customHeight="1" x14ac:dyDescent="0.3"/>
    <row r="668" ht="12.75" hidden="1" customHeight="1" x14ac:dyDescent="0.3"/>
    <row r="669" ht="12.75" hidden="1" customHeight="1" x14ac:dyDescent="0.3"/>
    <row r="670" ht="12.75" hidden="1" customHeight="1" x14ac:dyDescent="0.3"/>
    <row r="671" ht="12.75" hidden="1" customHeight="1" x14ac:dyDescent="0.3"/>
    <row r="672" ht="12.75" hidden="1" customHeight="1" x14ac:dyDescent="0.3"/>
    <row r="673" ht="12.75" hidden="1" customHeight="1" x14ac:dyDescent="0.3"/>
    <row r="674" ht="12.75" hidden="1" customHeight="1" x14ac:dyDescent="0.3"/>
    <row r="675" ht="12.75" hidden="1" customHeight="1" x14ac:dyDescent="0.3"/>
    <row r="676" ht="12.75" hidden="1" customHeight="1" x14ac:dyDescent="0.3"/>
    <row r="677" ht="12.75" hidden="1" customHeight="1" x14ac:dyDescent="0.3"/>
    <row r="678" ht="12.75" hidden="1" customHeight="1" x14ac:dyDescent="0.3"/>
    <row r="679" ht="12.75" hidden="1" customHeight="1" x14ac:dyDescent="0.3"/>
    <row r="680" ht="12.75" hidden="1" customHeight="1" x14ac:dyDescent="0.3"/>
    <row r="681" ht="12.75" hidden="1" customHeight="1" x14ac:dyDescent="0.3"/>
    <row r="682" ht="12.75" hidden="1" customHeight="1" x14ac:dyDescent="0.3"/>
    <row r="683" ht="12.75" hidden="1" customHeight="1" x14ac:dyDescent="0.3"/>
    <row r="684" ht="12.75" hidden="1" customHeight="1" x14ac:dyDescent="0.3"/>
    <row r="685" ht="12.75" hidden="1" customHeight="1" x14ac:dyDescent="0.3"/>
    <row r="686" ht="12.75" hidden="1" customHeight="1" x14ac:dyDescent="0.3"/>
    <row r="687" ht="12.75" hidden="1" customHeight="1" x14ac:dyDescent="0.3"/>
    <row r="688" ht="12.75" hidden="1" customHeight="1" x14ac:dyDescent="0.3"/>
    <row r="689" ht="12.75" hidden="1" customHeight="1" x14ac:dyDescent="0.3"/>
    <row r="690" ht="12.75" hidden="1" customHeight="1" x14ac:dyDescent="0.3"/>
    <row r="691" ht="12.75" hidden="1" customHeight="1" x14ac:dyDescent="0.3"/>
    <row r="692" ht="12.75" hidden="1" customHeight="1" x14ac:dyDescent="0.3"/>
    <row r="693" ht="12.75" hidden="1" customHeight="1" x14ac:dyDescent="0.3"/>
    <row r="694" ht="12.75" hidden="1" customHeight="1" x14ac:dyDescent="0.3"/>
    <row r="695" ht="12.75" hidden="1" customHeight="1" x14ac:dyDescent="0.3"/>
    <row r="696" ht="12.75" hidden="1" customHeight="1" x14ac:dyDescent="0.3"/>
    <row r="697" ht="12.75" hidden="1" customHeight="1" x14ac:dyDescent="0.3"/>
    <row r="698" ht="12.75" hidden="1" customHeight="1" x14ac:dyDescent="0.3"/>
    <row r="699" ht="12.75" hidden="1" customHeight="1" x14ac:dyDescent="0.3"/>
    <row r="700" ht="12.75" hidden="1" customHeight="1" x14ac:dyDescent="0.3"/>
    <row r="701" ht="12.75" hidden="1" customHeight="1" x14ac:dyDescent="0.3"/>
    <row r="702" ht="12.75" hidden="1" customHeight="1" x14ac:dyDescent="0.3"/>
    <row r="703" ht="12.75" hidden="1" customHeight="1" x14ac:dyDescent="0.3"/>
    <row r="704" ht="12.75" hidden="1" customHeight="1" x14ac:dyDescent="0.3"/>
    <row r="705" ht="12.75" hidden="1" customHeight="1" x14ac:dyDescent="0.3"/>
    <row r="706" ht="12.75" hidden="1" customHeight="1" x14ac:dyDescent="0.3"/>
    <row r="707" ht="12.75" hidden="1" customHeight="1" x14ac:dyDescent="0.3"/>
    <row r="708" ht="12.75" hidden="1" customHeight="1" x14ac:dyDescent="0.3"/>
    <row r="709" ht="12.75" hidden="1" customHeight="1" x14ac:dyDescent="0.3"/>
    <row r="710" ht="12.75" hidden="1" customHeight="1" x14ac:dyDescent="0.3"/>
    <row r="711" ht="12.75" hidden="1" customHeight="1" x14ac:dyDescent="0.3"/>
    <row r="712" ht="12.75" hidden="1" customHeight="1" x14ac:dyDescent="0.3"/>
    <row r="713" ht="12.75" hidden="1" customHeight="1" x14ac:dyDescent="0.3"/>
    <row r="714" ht="12.75" hidden="1" customHeight="1" x14ac:dyDescent="0.3"/>
    <row r="715" ht="12.75" hidden="1" customHeight="1" x14ac:dyDescent="0.3"/>
    <row r="716" ht="12.75" hidden="1" customHeight="1" x14ac:dyDescent="0.3"/>
    <row r="717" ht="12.75" hidden="1" customHeight="1" x14ac:dyDescent="0.3"/>
    <row r="718" ht="12.75" hidden="1" customHeight="1" x14ac:dyDescent="0.3"/>
    <row r="719" ht="12.75" hidden="1" customHeight="1" x14ac:dyDescent="0.3"/>
    <row r="720" ht="12.75" hidden="1" customHeight="1" x14ac:dyDescent="0.3"/>
    <row r="721" ht="12.75" hidden="1" customHeight="1" x14ac:dyDescent="0.3"/>
    <row r="722" ht="12.75" hidden="1" customHeight="1" x14ac:dyDescent="0.3"/>
    <row r="723" ht="12.75" hidden="1" customHeight="1" x14ac:dyDescent="0.3"/>
    <row r="724" ht="12.75" hidden="1" customHeight="1" x14ac:dyDescent="0.3"/>
    <row r="725" ht="12.75" hidden="1" customHeight="1" x14ac:dyDescent="0.3"/>
    <row r="726" ht="12.75" hidden="1" customHeight="1" x14ac:dyDescent="0.3"/>
    <row r="727" ht="12.75" hidden="1" customHeight="1" x14ac:dyDescent="0.3"/>
    <row r="728" ht="12.75" hidden="1" customHeight="1" x14ac:dyDescent="0.3"/>
    <row r="729" ht="12.75" hidden="1" customHeight="1" x14ac:dyDescent="0.3"/>
    <row r="730" ht="12.75" hidden="1" customHeight="1" x14ac:dyDescent="0.3"/>
    <row r="731" ht="12.75" hidden="1" customHeight="1" x14ac:dyDescent="0.3"/>
    <row r="732" ht="12.75" hidden="1" customHeight="1" x14ac:dyDescent="0.3"/>
    <row r="733" ht="12.75" hidden="1" customHeight="1" x14ac:dyDescent="0.3"/>
    <row r="734" ht="12.75" hidden="1" customHeight="1" x14ac:dyDescent="0.3"/>
    <row r="735" ht="12.75" hidden="1" customHeight="1" x14ac:dyDescent="0.3"/>
    <row r="736" ht="12.75" hidden="1" customHeight="1" x14ac:dyDescent="0.3"/>
    <row r="737" ht="12.75" hidden="1" customHeight="1" x14ac:dyDescent="0.3"/>
    <row r="738" ht="12.75" hidden="1" customHeight="1" x14ac:dyDescent="0.3"/>
    <row r="739" ht="12.75" hidden="1" customHeight="1" x14ac:dyDescent="0.3"/>
    <row r="740" ht="12.75" hidden="1" customHeight="1" x14ac:dyDescent="0.3"/>
    <row r="741" ht="12.75" hidden="1" customHeight="1" x14ac:dyDescent="0.3"/>
    <row r="742" ht="12.75" hidden="1" customHeight="1" x14ac:dyDescent="0.3"/>
    <row r="743" ht="12.75" hidden="1" customHeight="1" x14ac:dyDescent="0.3"/>
    <row r="744" ht="12.75" hidden="1" customHeight="1" x14ac:dyDescent="0.3"/>
    <row r="745" ht="12.75" hidden="1" customHeight="1" x14ac:dyDescent="0.3"/>
    <row r="746" ht="12.75" hidden="1" customHeight="1" x14ac:dyDescent="0.3"/>
    <row r="747" ht="12.75" hidden="1" customHeight="1" x14ac:dyDescent="0.3"/>
    <row r="748" ht="12.75" hidden="1" customHeight="1" x14ac:dyDescent="0.3"/>
    <row r="749" ht="12.75" hidden="1" customHeight="1" x14ac:dyDescent="0.3"/>
    <row r="750" ht="12.75" hidden="1" customHeight="1" x14ac:dyDescent="0.3"/>
    <row r="751" ht="12.75" hidden="1" customHeight="1" x14ac:dyDescent="0.3"/>
    <row r="752" ht="12.75" hidden="1" customHeight="1" x14ac:dyDescent="0.3"/>
    <row r="753" ht="12.75" hidden="1" customHeight="1" x14ac:dyDescent="0.3"/>
    <row r="754" ht="12.75" hidden="1" customHeight="1" x14ac:dyDescent="0.3"/>
    <row r="755" ht="12.75" hidden="1" customHeight="1" x14ac:dyDescent="0.3"/>
    <row r="756" ht="12.75" hidden="1" customHeight="1" x14ac:dyDescent="0.3"/>
    <row r="757" ht="12.75" hidden="1" customHeight="1" x14ac:dyDescent="0.3"/>
    <row r="758" ht="12.75" hidden="1" customHeight="1" x14ac:dyDescent="0.3"/>
    <row r="759" ht="12.75" hidden="1" customHeight="1" x14ac:dyDescent="0.3"/>
    <row r="760" ht="12.75" hidden="1" customHeight="1" x14ac:dyDescent="0.3"/>
    <row r="761" ht="12.75" hidden="1" customHeight="1" x14ac:dyDescent="0.3"/>
    <row r="762" ht="12.75" hidden="1" customHeight="1" x14ac:dyDescent="0.3"/>
    <row r="763" ht="12.75" hidden="1" customHeight="1" x14ac:dyDescent="0.3"/>
    <row r="764" ht="12.75" hidden="1" customHeight="1" x14ac:dyDescent="0.3"/>
    <row r="765" ht="12.75" hidden="1" customHeight="1" x14ac:dyDescent="0.3"/>
    <row r="766" ht="12.75" hidden="1" customHeight="1" x14ac:dyDescent="0.3"/>
    <row r="767" ht="12.75" hidden="1" customHeight="1" x14ac:dyDescent="0.3"/>
    <row r="768" ht="12.75" hidden="1" customHeight="1" x14ac:dyDescent="0.3"/>
    <row r="769" ht="12.75" hidden="1" customHeight="1" x14ac:dyDescent="0.3"/>
    <row r="770" ht="12.75" hidden="1" customHeight="1" x14ac:dyDescent="0.3"/>
  </sheetData>
  <sheetProtection password="CF0E" sheet="1" objects="1" scenarios="1" autoFilter="0"/>
  <autoFilter ref="A73:O666"/>
  <mergeCells count="32">
    <mergeCell ref="I70:J70"/>
    <mergeCell ref="H1:H4"/>
    <mergeCell ref="A43:A44"/>
    <mergeCell ref="F1:G2"/>
    <mergeCell ref="C8:D8"/>
    <mergeCell ref="E8:G8"/>
    <mergeCell ref="B7:C7"/>
    <mergeCell ref="A8:B8"/>
    <mergeCell ref="A9:A17"/>
    <mergeCell ref="A57:A58"/>
    <mergeCell ref="A37:A38"/>
    <mergeCell ref="A46:A48"/>
    <mergeCell ref="B48:C48"/>
    <mergeCell ref="D48:E48"/>
    <mergeCell ref="A25:A26"/>
    <mergeCell ref="A27:A30"/>
    <mergeCell ref="L68:M68"/>
    <mergeCell ref="D17:E17"/>
    <mergeCell ref="D6:E6"/>
    <mergeCell ref="B58:D58"/>
    <mergeCell ref="B57:D57"/>
    <mergeCell ref="I68:J68"/>
    <mergeCell ref="C31:D31"/>
    <mergeCell ref="E31:F31"/>
    <mergeCell ref="A1:E2"/>
    <mergeCell ref="A49:A56"/>
    <mergeCell ref="A18:B18"/>
    <mergeCell ref="A39:A40"/>
    <mergeCell ref="A41:A42"/>
    <mergeCell ref="E45:G45"/>
    <mergeCell ref="E3:G4"/>
    <mergeCell ref="A33:A36"/>
  </mergeCells>
  <printOptions horizontalCentered="1"/>
  <pageMargins left="0.11811023622047245" right="0" top="0" bottom="0" header="0" footer="0"/>
  <pageSetup paperSize="9" scale="88" orientation="portrait" blackAndWhite="1"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94"/>
  <sheetViews>
    <sheetView tabSelected="1" topLeftCell="A13" workbookViewId="0">
      <selection activeCell="B15" sqref="B15:E15"/>
    </sheetView>
  </sheetViews>
  <sheetFormatPr defaultColWidth="9.109375" defaultRowHeight="13.8" zeroHeight="1" x14ac:dyDescent="0.3"/>
  <cols>
    <col min="1" max="1" width="17.44140625" style="11" customWidth="1"/>
    <col min="2" max="2" width="25.6640625" style="11" customWidth="1"/>
    <col min="3" max="3" width="15.5546875" style="11" bestFit="1" customWidth="1"/>
    <col min="4" max="4" width="15.88671875" style="11" customWidth="1"/>
    <col min="5" max="5" width="14.6640625" style="11" customWidth="1"/>
    <col min="6" max="7" width="9.109375" style="11" customWidth="1"/>
    <col min="8" max="8" width="16" style="11" hidden="1" customWidth="1"/>
    <col min="9" max="10" width="9.109375" style="11" hidden="1" customWidth="1"/>
    <col min="11" max="11" width="13.5546875" style="11" hidden="1" customWidth="1"/>
    <col min="12" max="14" width="9.109375" style="11" hidden="1" customWidth="1"/>
    <col min="15" max="15" width="12.44140625" style="11" hidden="1" customWidth="1"/>
    <col min="16" max="17" width="0" style="11" hidden="1" customWidth="1"/>
    <col min="18" max="16384" width="9.109375" style="11"/>
  </cols>
  <sheetData>
    <row r="1" spans="1:7" s="116" customFormat="1" ht="14.4" x14ac:dyDescent="0.3">
      <c r="B1" s="320" t="s">
        <v>649</v>
      </c>
      <c r="C1" s="320"/>
      <c r="D1" s="320"/>
      <c r="E1" s="320"/>
    </row>
    <row r="2" spans="1:7" s="116" customFormat="1" x14ac:dyDescent="0.3"/>
    <row r="3" spans="1:7" s="116" customFormat="1" x14ac:dyDescent="0.3"/>
    <row r="4" spans="1:7" s="116" customFormat="1" x14ac:dyDescent="0.3"/>
    <row r="5" spans="1:7" s="116" customFormat="1" x14ac:dyDescent="0.3"/>
    <row r="6" spans="1:7" s="116" customFormat="1" x14ac:dyDescent="0.3"/>
    <row r="7" spans="1:7" s="116" customFormat="1" x14ac:dyDescent="0.3"/>
    <row r="8" spans="1:7" s="116" customFormat="1" x14ac:dyDescent="0.3"/>
    <row r="9" spans="1:7" s="116" customFormat="1" x14ac:dyDescent="0.3"/>
    <row r="10" spans="1:7" s="116" customFormat="1" x14ac:dyDescent="0.3"/>
    <row r="11" spans="1:7" s="116" customFormat="1" x14ac:dyDescent="0.3"/>
    <row r="12" spans="1:7" s="116" customFormat="1" x14ac:dyDescent="0.3"/>
    <row r="13" spans="1:7" s="116" customFormat="1" ht="14.4" x14ac:dyDescent="0.3">
      <c r="B13" s="320" t="s">
        <v>669</v>
      </c>
      <c r="C13" s="320"/>
      <c r="D13" s="243" t="s">
        <v>670</v>
      </c>
    </row>
    <row r="14" spans="1:7" s="116" customFormat="1" ht="14.4" x14ac:dyDescent="0.3">
      <c r="B14" s="172"/>
      <c r="C14" s="172"/>
      <c r="D14" s="243"/>
    </row>
    <row r="15" spans="1:7" s="116" customFormat="1" ht="22.2" x14ac:dyDescent="0.35">
      <c r="A15" s="171"/>
      <c r="B15" s="321" t="s">
        <v>650</v>
      </c>
      <c r="C15" s="321"/>
      <c r="D15" s="321"/>
      <c r="E15" s="321"/>
      <c r="F15" s="171"/>
      <c r="G15" s="171"/>
    </row>
    <row r="16" spans="1:7" s="116" customFormat="1" ht="17.399999999999999" x14ac:dyDescent="0.3">
      <c r="A16" s="322" t="s">
        <v>668</v>
      </c>
      <c r="B16" s="322"/>
      <c r="C16" s="322"/>
      <c r="D16" s="322"/>
      <c r="E16" s="322"/>
      <c r="F16" s="322"/>
      <c r="G16" s="322"/>
    </row>
    <row r="17" spans="1:7" x14ac:dyDescent="0.3"/>
    <row r="18" spans="1:7" x14ac:dyDescent="0.3">
      <c r="A18" s="323"/>
      <c r="B18" s="323"/>
      <c r="C18" s="323"/>
      <c r="D18" s="323"/>
      <c r="E18" s="323"/>
      <c r="F18" s="325"/>
      <c r="G18" s="326"/>
    </row>
    <row r="19" spans="1:7" ht="49.2" customHeight="1" thickBot="1" x14ac:dyDescent="0.35">
      <c r="A19" s="324"/>
      <c r="B19" s="324"/>
      <c r="C19" s="324"/>
      <c r="D19" s="324"/>
      <c r="E19" s="324"/>
      <c r="F19" s="327"/>
      <c r="G19" s="327"/>
    </row>
    <row r="20" spans="1:7" ht="14.4" customHeight="1" thickTop="1" x14ac:dyDescent="0.3">
      <c r="A20" s="196"/>
      <c r="B20" s="196"/>
      <c r="C20" s="173"/>
      <c r="D20" s="173"/>
      <c r="E20" s="328" t="s">
        <v>204</v>
      </c>
      <c r="F20" s="329"/>
      <c r="G20" s="329"/>
    </row>
    <row r="21" spans="1:7" ht="15.6" x14ac:dyDescent="0.3">
      <c r="A21" s="242"/>
      <c r="B21" s="211"/>
      <c r="C21" s="216" t="s">
        <v>38</v>
      </c>
      <c r="D21" s="195"/>
      <c r="E21" s="328"/>
      <c r="F21" s="328"/>
      <c r="G21" s="328"/>
    </row>
    <row r="22" spans="1:7" ht="24" thickBot="1" x14ac:dyDescent="0.35">
      <c r="A22" s="217" t="s">
        <v>35</v>
      </c>
      <c r="B22" s="194"/>
      <c r="C22" s="215" t="s">
        <v>39</v>
      </c>
      <c r="D22" s="193"/>
      <c r="E22" s="212"/>
      <c r="F22" s="218"/>
      <c r="G22" s="213"/>
    </row>
    <row r="23" spans="1:7" ht="14.4" thickBot="1" x14ac:dyDescent="0.35">
      <c r="A23" s="217" t="s">
        <v>37</v>
      </c>
      <c r="B23" s="335" t="s">
        <v>651</v>
      </c>
      <c r="C23" s="336"/>
      <c r="D23" s="333" t="s">
        <v>203</v>
      </c>
      <c r="E23" s="334"/>
      <c r="F23" s="211"/>
      <c r="G23" s="214"/>
    </row>
    <row r="24" spans="1:7" ht="28.2" thickBot="1" x14ac:dyDescent="0.35">
      <c r="A24" s="197" t="s">
        <v>36</v>
      </c>
      <c r="B24" s="337" t="s">
        <v>671</v>
      </c>
      <c r="C24" s="338"/>
      <c r="D24" s="192" t="s">
        <v>652</v>
      </c>
      <c r="E24" s="191"/>
      <c r="F24" s="219" t="s">
        <v>42</v>
      </c>
      <c r="G24" s="190">
        <v>1</v>
      </c>
    </row>
    <row r="25" spans="1:7" ht="13.8" customHeight="1" x14ac:dyDescent="0.3">
      <c r="A25" s="308" t="s">
        <v>653</v>
      </c>
      <c r="B25" s="309"/>
      <c r="C25" s="310" t="s">
        <v>198</v>
      </c>
      <c r="D25" s="311"/>
      <c r="E25" s="312" t="s">
        <v>40</v>
      </c>
      <c r="F25" s="313"/>
      <c r="G25" s="313"/>
    </row>
    <row r="26" spans="1:7" ht="18" x14ac:dyDescent="0.3">
      <c r="A26" s="295" t="s">
        <v>30</v>
      </c>
      <c r="B26" s="220" t="s">
        <v>17</v>
      </c>
      <c r="C26" s="178" t="s">
        <v>623</v>
      </c>
      <c r="D26" s="182"/>
      <c r="E26" s="185"/>
      <c r="F26" s="183"/>
      <c r="G26" s="183"/>
    </row>
    <row r="27" spans="1:7" ht="18" x14ac:dyDescent="0.3">
      <c r="A27" s="296"/>
      <c r="B27" s="220" t="s">
        <v>18</v>
      </c>
      <c r="C27" s="178"/>
      <c r="D27" s="182"/>
      <c r="E27" s="182"/>
      <c r="F27" s="183"/>
      <c r="G27" s="183"/>
    </row>
    <row r="28" spans="1:7" ht="18" x14ac:dyDescent="0.3">
      <c r="A28" s="296"/>
      <c r="B28" s="220" t="s">
        <v>31</v>
      </c>
      <c r="C28" s="178"/>
      <c r="D28" s="182"/>
      <c r="E28" s="182"/>
      <c r="F28" s="183"/>
      <c r="G28" s="183"/>
    </row>
    <row r="29" spans="1:7" ht="18" x14ac:dyDescent="0.3">
      <c r="A29" s="296"/>
      <c r="B29" s="220" t="s">
        <v>32</v>
      </c>
      <c r="C29" s="178"/>
      <c r="D29" s="182"/>
      <c r="E29" s="182"/>
      <c r="F29" s="183"/>
      <c r="G29" s="183"/>
    </row>
    <row r="30" spans="1:7" ht="18" x14ac:dyDescent="0.3">
      <c r="A30" s="296"/>
      <c r="B30" s="220" t="s">
        <v>33</v>
      </c>
      <c r="C30" s="178"/>
      <c r="D30" s="182"/>
      <c r="E30" s="182"/>
      <c r="F30" s="183"/>
      <c r="G30" s="183"/>
    </row>
    <row r="31" spans="1:7" ht="18" x14ac:dyDescent="0.3">
      <c r="A31" s="296"/>
      <c r="B31" s="220" t="s">
        <v>184</v>
      </c>
      <c r="C31" s="178"/>
      <c r="D31" s="182"/>
      <c r="E31" s="182"/>
      <c r="F31" s="183"/>
      <c r="G31" s="183"/>
    </row>
    <row r="32" spans="1:7" ht="18" x14ac:dyDescent="0.3">
      <c r="A32" s="296"/>
      <c r="B32" s="220" t="s">
        <v>34</v>
      </c>
      <c r="C32" s="178" t="s">
        <v>623</v>
      </c>
      <c r="D32" s="182"/>
      <c r="E32" s="182"/>
      <c r="F32" s="183"/>
      <c r="G32" s="183"/>
    </row>
    <row r="33" spans="1:7" x14ac:dyDescent="0.3">
      <c r="A33" s="296"/>
      <c r="B33" s="221" t="s">
        <v>209</v>
      </c>
      <c r="C33" s="189" t="s">
        <v>635</v>
      </c>
      <c r="D33" s="189"/>
      <c r="E33" s="182"/>
      <c r="F33" s="183"/>
      <c r="G33" s="183"/>
    </row>
    <row r="34" spans="1:7" ht="18" x14ac:dyDescent="0.3">
      <c r="A34" s="296"/>
      <c r="B34" s="221" t="s">
        <v>19</v>
      </c>
      <c r="C34" s="178" t="s">
        <v>654</v>
      </c>
      <c r="D34" s="314" t="s">
        <v>205</v>
      </c>
      <c r="E34" s="314"/>
      <c r="F34" s="178"/>
      <c r="G34" s="178"/>
    </row>
    <row r="35" spans="1:7" ht="18" x14ac:dyDescent="0.3">
      <c r="A35" s="315" t="s">
        <v>47</v>
      </c>
      <c r="B35" s="315"/>
      <c r="C35" s="178"/>
      <c r="D35" s="178"/>
      <c r="E35" s="210"/>
      <c r="F35" s="182"/>
      <c r="G35" s="182"/>
    </row>
    <row r="36" spans="1:7" ht="18" x14ac:dyDescent="0.3">
      <c r="A36" s="222" t="s">
        <v>0</v>
      </c>
      <c r="B36" s="223" t="s">
        <v>215</v>
      </c>
      <c r="C36" s="178" t="s">
        <v>623</v>
      </c>
      <c r="D36" s="183"/>
      <c r="E36" s="210"/>
      <c r="F36" s="182"/>
      <c r="G36" s="182"/>
    </row>
    <row r="37" spans="1:7" ht="18" x14ac:dyDescent="0.3">
      <c r="A37" s="224" t="s">
        <v>1</v>
      </c>
      <c r="B37" s="225" t="s">
        <v>216</v>
      </c>
      <c r="C37" s="178"/>
      <c r="D37" s="188"/>
      <c r="E37" s="210"/>
      <c r="F37" s="182"/>
      <c r="G37" s="182"/>
    </row>
    <row r="38" spans="1:7" ht="18" x14ac:dyDescent="0.3">
      <c r="A38" s="226" t="s">
        <v>2</v>
      </c>
      <c r="B38" s="223" t="s">
        <v>215</v>
      </c>
      <c r="C38" s="178"/>
      <c r="D38" s="188"/>
      <c r="E38" s="210" t="s">
        <v>655</v>
      </c>
      <c r="F38" s="182"/>
      <c r="G38" s="182"/>
    </row>
    <row r="39" spans="1:7" ht="18" x14ac:dyDescent="0.3">
      <c r="A39" s="224" t="s">
        <v>3</v>
      </c>
      <c r="B39" s="225" t="s">
        <v>216</v>
      </c>
      <c r="C39" s="178"/>
      <c r="D39" s="188"/>
      <c r="E39" s="210" t="s">
        <v>655</v>
      </c>
      <c r="F39" s="182"/>
      <c r="G39" s="182"/>
    </row>
    <row r="40" spans="1:7" ht="18" x14ac:dyDescent="0.3">
      <c r="A40" s="227" t="s">
        <v>20</v>
      </c>
      <c r="B40" s="228" t="s">
        <v>21</v>
      </c>
      <c r="C40" s="178" t="s">
        <v>656</v>
      </c>
      <c r="D40" s="188"/>
      <c r="E40" s="210" t="s">
        <v>655</v>
      </c>
      <c r="F40" s="182"/>
      <c r="G40" s="182"/>
    </row>
    <row r="41" spans="1:7" ht="18" x14ac:dyDescent="0.3">
      <c r="A41" s="229" t="s">
        <v>22</v>
      </c>
      <c r="B41" s="230"/>
      <c r="C41" s="178"/>
      <c r="D41" s="183"/>
      <c r="E41" s="210"/>
      <c r="F41" s="182"/>
      <c r="G41" s="182"/>
    </row>
    <row r="42" spans="1:7" ht="18" x14ac:dyDescent="0.3">
      <c r="A42" s="305" t="s">
        <v>4</v>
      </c>
      <c r="B42" s="220" t="s">
        <v>53</v>
      </c>
      <c r="C42" s="178"/>
      <c r="D42" s="183"/>
      <c r="E42" s="210"/>
      <c r="F42" s="182"/>
      <c r="G42" s="182"/>
    </row>
    <row r="43" spans="1:7" ht="18" x14ac:dyDescent="0.3">
      <c r="A43" s="307"/>
      <c r="B43" s="231" t="s">
        <v>5</v>
      </c>
      <c r="C43" s="178"/>
      <c r="D43" s="183"/>
      <c r="E43" s="210"/>
      <c r="F43" s="182"/>
      <c r="G43" s="182"/>
    </row>
    <row r="44" spans="1:7" ht="18" x14ac:dyDescent="0.3">
      <c r="A44" s="305" t="s">
        <v>23</v>
      </c>
      <c r="B44" s="220" t="s">
        <v>6</v>
      </c>
      <c r="C44" s="178"/>
      <c r="D44" s="183"/>
      <c r="E44" s="210"/>
      <c r="F44" s="182"/>
      <c r="G44" s="182"/>
    </row>
    <row r="45" spans="1:7" ht="18" x14ac:dyDescent="0.3">
      <c r="A45" s="306"/>
      <c r="B45" s="220" t="s">
        <v>7</v>
      </c>
      <c r="C45" s="187"/>
      <c r="D45" s="183"/>
      <c r="E45" s="210"/>
      <c r="F45" s="182"/>
      <c r="G45" s="182"/>
    </row>
    <row r="46" spans="1:7" ht="18" x14ac:dyDescent="0.3">
      <c r="A46" s="306"/>
      <c r="B46" s="220" t="s">
        <v>642</v>
      </c>
      <c r="C46" s="178"/>
      <c r="D46" s="183"/>
      <c r="E46" s="210"/>
      <c r="F46" s="182"/>
      <c r="G46" s="182"/>
    </row>
    <row r="47" spans="1:7" ht="18" x14ac:dyDescent="0.3">
      <c r="A47" s="307"/>
      <c r="B47" s="220" t="s">
        <v>643</v>
      </c>
      <c r="C47" s="187"/>
      <c r="D47" s="186"/>
      <c r="E47" s="210"/>
      <c r="F47" s="182"/>
      <c r="G47" s="182"/>
    </row>
    <row r="48" spans="1:7" ht="18" x14ac:dyDescent="0.3">
      <c r="A48" s="232"/>
      <c r="B48" s="232" t="s">
        <v>8</v>
      </c>
      <c r="C48" s="316"/>
      <c r="D48" s="316"/>
      <c r="E48" s="272" t="s">
        <v>655</v>
      </c>
      <c r="F48" s="273"/>
      <c r="G48" s="185"/>
    </row>
    <row r="49" spans="1:7" ht="18" x14ac:dyDescent="0.3">
      <c r="A49" s="229" t="s">
        <v>24</v>
      </c>
      <c r="B49" s="230"/>
      <c r="C49" s="178"/>
      <c r="D49" s="183"/>
      <c r="E49" s="210"/>
      <c r="F49" s="210"/>
      <c r="G49" s="182"/>
    </row>
    <row r="50" spans="1:7" ht="18" x14ac:dyDescent="0.3">
      <c r="A50" s="233" t="s">
        <v>9</v>
      </c>
      <c r="B50" s="234" t="s">
        <v>657</v>
      </c>
      <c r="C50" s="178" t="s">
        <v>623</v>
      </c>
      <c r="D50" s="183"/>
      <c r="E50" s="210"/>
      <c r="F50" s="210"/>
      <c r="G50" s="182"/>
    </row>
    <row r="51" spans="1:7" ht="18" x14ac:dyDescent="0.3">
      <c r="A51" s="305" t="s">
        <v>201</v>
      </c>
      <c r="B51" s="220" t="s">
        <v>29</v>
      </c>
      <c r="C51" s="178"/>
      <c r="D51" s="183"/>
      <c r="E51" s="210"/>
      <c r="F51" s="210"/>
      <c r="G51" s="182"/>
    </row>
    <row r="52" spans="1:7" ht="18" x14ac:dyDescent="0.3">
      <c r="A52" s="307"/>
      <c r="B52" s="220" t="s">
        <v>202</v>
      </c>
      <c r="C52" s="178"/>
      <c r="D52" s="183"/>
      <c r="E52" s="210"/>
      <c r="F52" s="210"/>
      <c r="G52" s="182"/>
    </row>
    <row r="53" spans="1:7" ht="18" x14ac:dyDescent="0.3">
      <c r="A53" s="305" t="s">
        <v>4</v>
      </c>
      <c r="B53" s="220" t="s">
        <v>5</v>
      </c>
      <c r="C53" s="178"/>
      <c r="D53" s="183"/>
      <c r="E53" s="210"/>
      <c r="F53" s="210"/>
      <c r="G53" s="182"/>
    </row>
    <row r="54" spans="1:7" ht="18" x14ac:dyDescent="0.3">
      <c r="A54" s="307"/>
      <c r="B54" s="220" t="s">
        <v>27</v>
      </c>
      <c r="C54" s="178"/>
      <c r="D54" s="183"/>
      <c r="E54" s="210"/>
      <c r="F54" s="210"/>
      <c r="G54" s="182"/>
    </row>
    <row r="55" spans="1:7" ht="18" x14ac:dyDescent="0.3">
      <c r="A55" s="330" t="s">
        <v>28</v>
      </c>
      <c r="B55" s="220" t="s">
        <v>11</v>
      </c>
      <c r="C55" s="178" t="s">
        <v>623</v>
      </c>
      <c r="D55" s="178"/>
      <c r="E55" s="184"/>
      <c r="F55" s="210"/>
      <c r="G55" s="182"/>
    </row>
    <row r="56" spans="1:7" ht="18" x14ac:dyDescent="0.3">
      <c r="A56" s="331"/>
      <c r="B56" s="221" t="s">
        <v>12</v>
      </c>
      <c r="C56" s="178"/>
      <c r="D56" s="178"/>
      <c r="E56" s="210"/>
      <c r="F56" s="210"/>
      <c r="G56" s="182"/>
    </row>
    <row r="57" spans="1:7" ht="18" x14ac:dyDescent="0.3">
      <c r="A57" s="295" t="s">
        <v>13</v>
      </c>
      <c r="B57" s="220" t="s">
        <v>50</v>
      </c>
      <c r="C57" s="178"/>
      <c r="D57" s="178"/>
      <c r="E57" s="210"/>
      <c r="F57" s="210"/>
      <c r="G57" s="182"/>
    </row>
    <row r="58" spans="1:7" ht="18" x14ac:dyDescent="0.3">
      <c r="A58" s="297"/>
      <c r="B58" s="221" t="s">
        <v>14</v>
      </c>
      <c r="C58" s="178"/>
      <c r="D58" s="178"/>
      <c r="E58" s="210"/>
      <c r="F58" s="210"/>
      <c r="G58" s="182"/>
    </row>
    <row r="59" spans="1:7" ht="18" x14ac:dyDescent="0.3">
      <c r="A59" s="231" t="s">
        <v>15</v>
      </c>
      <c r="B59" s="241"/>
      <c r="C59" s="178"/>
      <c r="D59" s="183"/>
      <c r="E59" s="332"/>
      <c r="F59" s="332"/>
      <c r="G59" s="332"/>
    </row>
    <row r="60" spans="1:7" ht="18" x14ac:dyDescent="0.3">
      <c r="A60" s="305" t="s">
        <v>16</v>
      </c>
      <c r="B60" s="235" t="s">
        <v>29</v>
      </c>
      <c r="C60" s="178" t="s">
        <v>623</v>
      </c>
      <c r="D60" s="183"/>
      <c r="E60" s="210"/>
      <c r="F60" s="182"/>
      <c r="G60" s="182"/>
    </row>
    <row r="61" spans="1:7" x14ac:dyDescent="0.3">
      <c r="A61" s="306"/>
      <c r="B61" s="234" t="s">
        <v>48</v>
      </c>
      <c r="C61" s="181"/>
      <c r="D61" s="180"/>
      <c r="E61" s="179"/>
      <c r="F61" s="179"/>
      <c r="G61" s="179"/>
    </row>
    <row r="62" spans="1:7" x14ac:dyDescent="0.3">
      <c r="A62" s="306"/>
      <c r="B62" s="318" t="s">
        <v>108</v>
      </c>
      <c r="C62" s="319"/>
      <c r="D62" s="292" t="s">
        <v>109</v>
      </c>
      <c r="E62" s="292"/>
      <c r="F62" s="236"/>
      <c r="G62" s="236"/>
    </row>
    <row r="63" spans="1:7" ht="18" customHeight="1" x14ac:dyDescent="0.3">
      <c r="A63" s="295" t="s">
        <v>208</v>
      </c>
      <c r="B63" s="198" t="s">
        <v>658</v>
      </c>
      <c r="C63" s="178"/>
      <c r="D63" s="199" t="s">
        <v>654</v>
      </c>
      <c r="E63" s="178"/>
      <c r="F63" s="237"/>
      <c r="G63" s="238"/>
    </row>
    <row r="64" spans="1:7" ht="18" x14ac:dyDescent="0.3">
      <c r="A64" s="296"/>
      <c r="B64" s="198" t="s">
        <v>659</v>
      </c>
      <c r="C64" s="178"/>
      <c r="D64" s="199" t="s">
        <v>654</v>
      </c>
      <c r="E64" s="178"/>
      <c r="F64" s="237"/>
      <c r="G64" s="238"/>
    </row>
    <row r="65" spans="1:7" ht="18" x14ac:dyDescent="0.3">
      <c r="A65" s="296"/>
      <c r="B65" s="198" t="s">
        <v>660</v>
      </c>
      <c r="C65" s="178"/>
      <c r="D65" s="199" t="s">
        <v>654</v>
      </c>
      <c r="E65" s="178"/>
      <c r="F65" s="237"/>
      <c r="G65" s="238"/>
    </row>
    <row r="66" spans="1:7" ht="18" x14ac:dyDescent="0.3">
      <c r="A66" s="296"/>
      <c r="B66" s="200"/>
      <c r="C66" s="178"/>
      <c r="D66" s="199" t="s">
        <v>654</v>
      </c>
      <c r="E66" s="178"/>
      <c r="F66" s="237"/>
      <c r="G66" s="238"/>
    </row>
    <row r="67" spans="1:7" ht="18" x14ac:dyDescent="0.3">
      <c r="A67" s="296"/>
      <c r="B67" s="201"/>
      <c r="C67" s="178"/>
      <c r="D67" s="199" t="s">
        <v>654</v>
      </c>
      <c r="E67" s="178"/>
      <c r="F67" s="237"/>
      <c r="G67" s="238"/>
    </row>
    <row r="68" spans="1:7" ht="18" x14ac:dyDescent="0.3">
      <c r="A68" s="296"/>
      <c r="B68" s="202" t="s">
        <v>654</v>
      </c>
      <c r="C68" s="178"/>
      <c r="D68" s="203" t="s">
        <v>654</v>
      </c>
      <c r="E68" s="178"/>
      <c r="F68" s="237"/>
      <c r="G68" s="238"/>
    </row>
    <row r="69" spans="1:7" ht="18" x14ac:dyDescent="0.3">
      <c r="A69" s="296"/>
      <c r="B69" s="204" t="s">
        <v>654</v>
      </c>
      <c r="C69" s="178"/>
      <c r="D69" s="204" t="s">
        <v>654</v>
      </c>
      <c r="E69" s="178"/>
      <c r="F69" s="238"/>
      <c r="G69" s="238"/>
    </row>
    <row r="70" spans="1:7" ht="18" x14ac:dyDescent="0.3">
      <c r="A70" s="297"/>
      <c r="B70" s="205" t="s">
        <v>654</v>
      </c>
      <c r="C70" s="177"/>
      <c r="D70" s="205" t="s">
        <v>654</v>
      </c>
      <c r="E70" s="177"/>
      <c r="F70" s="238"/>
      <c r="G70" s="238"/>
    </row>
    <row r="71" spans="1:7" ht="13.8" customHeight="1" x14ac:dyDescent="0.3">
      <c r="A71" s="298" t="s">
        <v>41</v>
      </c>
      <c r="B71" s="300"/>
      <c r="C71" s="301"/>
      <c r="D71" s="301"/>
      <c r="E71" s="206"/>
      <c r="F71" s="239"/>
      <c r="G71" s="239"/>
    </row>
    <row r="72" spans="1:7" x14ac:dyDescent="0.3">
      <c r="A72" s="299"/>
      <c r="B72" s="302"/>
      <c r="C72" s="303"/>
      <c r="D72" s="304"/>
      <c r="E72" s="207"/>
      <c r="F72" s="211"/>
      <c r="G72" s="211"/>
    </row>
    <row r="73" spans="1:7" ht="18.600000000000001" thickBot="1" x14ac:dyDescent="0.35">
      <c r="A73" s="231" t="s">
        <v>107</v>
      </c>
      <c r="B73" s="176"/>
      <c r="C73" s="240" t="s">
        <v>200</v>
      </c>
      <c r="D73" s="293"/>
      <c r="E73" s="294"/>
      <c r="F73" s="211"/>
      <c r="G73" s="211"/>
    </row>
    <row r="74" spans="1:7" ht="18" x14ac:dyDescent="0.3">
      <c r="A74" s="208" t="s">
        <v>661</v>
      </c>
      <c r="B74" s="175"/>
      <c r="C74" s="209"/>
      <c r="D74" s="174"/>
      <c r="E74" s="174"/>
      <c r="F74" s="173"/>
      <c r="G74" s="173"/>
    </row>
    <row r="75" spans="1:7" ht="18" x14ac:dyDescent="0.3">
      <c r="A75" s="208" t="s">
        <v>662</v>
      </c>
      <c r="B75" s="175"/>
      <c r="C75" s="209"/>
      <c r="D75" s="174"/>
      <c r="E75" s="174"/>
      <c r="F75" s="173"/>
      <c r="G75" s="173"/>
    </row>
    <row r="76" spans="1:7" x14ac:dyDescent="0.3">
      <c r="A76" s="156" t="s">
        <v>663</v>
      </c>
      <c r="B76" s="317"/>
      <c r="C76" s="317"/>
      <c r="D76" s="156"/>
      <c r="E76" s="156" t="s">
        <v>207</v>
      </c>
      <c r="F76" s="156"/>
      <c r="G76" s="157"/>
    </row>
    <row r="77" spans="1:7" x14ac:dyDescent="0.3">
      <c r="A77" s="159"/>
      <c r="B77" s="159"/>
      <c r="C77" s="160"/>
      <c r="D77" s="156"/>
      <c r="E77" s="156"/>
      <c r="F77" s="160"/>
      <c r="G77" s="160"/>
    </row>
    <row r="78" spans="1:7" x14ac:dyDescent="0.3">
      <c r="A78" s="159" t="s">
        <v>664</v>
      </c>
      <c r="B78" s="112"/>
      <c r="C78" s="113"/>
      <c r="D78" s="156" t="s">
        <v>665</v>
      </c>
      <c r="E78" s="113"/>
      <c r="F78" s="156"/>
      <c r="G78" s="156"/>
    </row>
    <row r="79" spans="1:7" ht="14.4" x14ac:dyDescent="0.3">
      <c r="A79" s="161"/>
      <c r="B79" s="162"/>
      <c r="C79" s="162"/>
      <c r="D79" s="163"/>
      <c r="E79" s="158"/>
      <c r="F79" s="157"/>
      <c r="G79" s="157"/>
    </row>
    <row r="80" spans="1:7" ht="14.4" x14ac:dyDescent="0.3">
      <c r="A80" s="161"/>
      <c r="B80" s="162"/>
      <c r="C80" s="162"/>
      <c r="D80" s="164" t="s">
        <v>210</v>
      </c>
      <c r="E80" s="158"/>
      <c r="F80" s="165"/>
      <c r="G80" s="157"/>
    </row>
    <row r="81" spans="1:7" x14ac:dyDescent="0.3">
      <c r="A81" s="161"/>
      <c r="B81" s="112"/>
      <c r="C81" s="113"/>
      <c r="D81" s="166"/>
      <c r="E81" s="113"/>
      <c r="F81" s="157"/>
      <c r="G81" s="157"/>
    </row>
    <row r="82" spans="1:7" x14ac:dyDescent="0.3">
      <c r="A82" s="161"/>
      <c r="B82" s="112"/>
      <c r="C82" s="113"/>
      <c r="D82" s="163"/>
      <c r="E82" s="113"/>
      <c r="F82" s="167"/>
      <c r="G82" s="157"/>
    </row>
    <row r="83" spans="1:7" x14ac:dyDescent="0.3">
      <c r="A83" s="157"/>
      <c r="B83" s="113"/>
      <c r="C83" s="113"/>
      <c r="D83" s="163"/>
      <c r="E83" s="5"/>
      <c r="F83" s="165"/>
      <c r="G83" s="156"/>
    </row>
    <row r="84" spans="1:7" x14ac:dyDescent="0.3">
      <c r="A84" s="168" t="s">
        <v>666</v>
      </c>
      <c r="B84" s="41"/>
      <c r="C84" s="169" t="s">
        <v>667</v>
      </c>
      <c r="D84" s="163"/>
      <c r="E84" s="113"/>
      <c r="F84" s="167"/>
      <c r="G84" s="157"/>
    </row>
    <row r="85" spans="1:7" x14ac:dyDescent="0.3">
      <c r="A85" s="157"/>
      <c r="B85" s="113"/>
      <c r="C85" s="113"/>
      <c r="D85" s="170"/>
      <c r="E85" s="5"/>
      <c r="F85" s="165"/>
      <c r="G85" s="157"/>
    </row>
    <row r="86" spans="1:7" x14ac:dyDescent="0.3">
      <c r="A86" s="166"/>
      <c r="B86" s="156"/>
      <c r="C86" s="156"/>
      <c r="D86" s="168" t="s">
        <v>46</v>
      </c>
      <c r="E86" s="113"/>
      <c r="F86" s="167"/>
      <c r="G86" s="157"/>
    </row>
    <row r="87" spans="1:7" x14ac:dyDescent="0.3"/>
    <row r="88" spans="1:7" x14ac:dyDescent="0.3"/>
    <row r="89" spans="1:7" x14ac:dyDescent="0.3"/>
    <row r="90" spans="1:7" x14ac:dyDescent="0.3"/>
    <row r="91" spans="1:7" x14ac:dyDescent="0.3"/>
    <row r="92" spans="1:7" x14ac:dyDescent="0.3"/>
    <row r="93" spans="1:7" x14ac:dyDescent="0.3"/>
    <row r="94" spans="1:7" x14ac:dyDescent="0.3"/>
    <row r="95" spans="1:7" x14ac:dyDescent="0.3"/>
    <row r="96" spans="1:7" x14ac:dyDescent="0.3"/>
    <row r="97" x14ac:dyDescent="0.3"/>
    <row r="98" x14ac:dyDescent="0.3"/>
    <row r="99" x14ac:dyDescent="0.3"/>
    <row r="100" x14ac:dyDescent="0.3"/>
    <row r="101" x14ac:dyDescent="0.3"/>
    <row r="102" x14ac:dyDescent="0.3"/>
    <row r="103" x14ac:dyDescent="0.3"/>
    <row r="104" x14ac:dyDescent="0.3"/>
    <row r="105" x14ac:dyDescent="0.3"/>
    <row r="106" x14ac:dyDescent="0.3"/>
    <row r="107" x14ac:dyDescent="0.3"/>
    <row r="108" x14ac:dyDescent="0.3"/>
    <row r="109" x14ac:dyDescent="0.3"/>
    <row r="110" x14ac:dyDescent="0.3"/>
    <row r="111" x14ac:dyDescent="0.3"/>
    <row r="112" x14ac:dyDescent="0.3"/>
    <row r="113" x14ac:dyDescent="0.3"/>
    <row r="114" x14ac:dyDescent="0.3"/>
    <row r="115" x14ac:dyDescent="0.3"/>
    <row r="116" x14ac:dyDescent="0.3"/>
    <row r="117" x14ac:dyDescent="0.3"/>
    <row r="118" x14ac:dyDescent="0.3"/>
    <row r="119" x14ac:dyDescent="0.3"/>
    <row r="120" x14ac:dyDescent="0.3"/>
    <row r="121" x14ac:dyDescent="0.3"/>
    <row r="122" x14ac:dyDescent="0.3"/>
    <row r="123" x14ac:dyDescent="0.3"/>
    <row r="124" x14ac:dyDescent="0.3"/>
    <row r="125" x14ac:dyDescent="0.3"/>
    <row r="126" x14ac:dyDescent="0.3"/>
    <row r="127" x14ac:dyDescent="0.3"/>
    <row r="128" x14ac:dyDescent="0.3"/>
    <row r="129" x14ac:dyDescent="0.3"/>
    <row r="130" x14ac:dyDescent="0.3"/>
    <row r="131" x14ac:dyDescent="0.3"/>
    <row r="132" x14ac:dyDescent="0.3"/>
    <row r="133" x14ac:dyDescent="0.3"/>
    <row r="134" x14ac:dyDescent="0.3"/>
    <row r="135" x14ac:dyDescent="0.3"/>
    <row r="136" x14ac:dyDescent="0.3"/>
    <row r="137" x14ac:dyDescent="0.3"/>
    <row r="138" x14ac:dyDescent="0.3"/>
    <row r="139" x14ac:dyDescent="0.3"/>
    <row r="140" x14ac:dyDescent="0.3"/>
    <row r="141" x14ac:dyDescent="0.3"/>
    <row r="142" x14ac:dyDescent="0.3"/>
    <row r="143" x14ac:dyDescent="0.3"/>
    <row r="144" x14ac:dyDescent="0.3"/>
    <row r="145" x14ac:dyDescent="0.3"/>
    <row r="146" x14ac:dyDescent="0.3"/>
    <row r="147" x14ac:dyDescent="0.3"/>
    <row r="148" x14ac:dyDescent="0.3"/>
    <row r="149" x14ac:dyDescent="0.3"/>
    <row r="150" x14ac:dyDescent="0.3"/>
    <row r="151" x14ac:dyDescent="0.3"/>
    <row r="152" x14ac:dyDescent="0.3"/>
    <row r="153" x14ac:dyDescent="0.3"/>
    <row r="154" x14ac:dyDescent="0.3"/>
    <row r="155" x14ac:dyDescent="0.3"/>
    <row r="156" x14ac:dyDescent="0.3"/>
    <row r="157" x14ac:dyDescent="0.3"/>
    <row r="158" x14ac:dyDescent="0.3"/>
    <row r="159" x14ac:dyDescent="0.3"/>
    <row r="160" x14ac:dyDescent="0.3"/>
    <row r="161" x14ac:dyDescent="0.3"/>
    <row r="162" x14ac:dyDescent="0.3"/>
    <row r="163" x14ac:dyDescent="0.3"/>
    <row r="164" x14ac:dyDescent="0.3"/>
    <row r="165" x14ac:dyDescent="0.3"/>
    <row r="166" x14ac:dyDescent="0.3"/>
    <row r="167" x14ac:dyDescent="0.3"/>
    <row r="168" x14ac:dyDescent="0.3"/>
    <row r="169" x14ac:dyDescent="0.3"/>
    <row r="170" x14ac:dyDescent="0.3"/>
    <row r="171" x14ac:dyDescent="0.3"/>
    <row r="172" x14ac:dyDescent="0.3"/>
    <row r="173" x14ac:dyDescent="0.3"/>
    <row r="174" x14ac:dyDescent="0.3"/>
    <row r="175" x14ac:dyDescent="0.3"/>
    <row r="176" x14ac:dyDescent="0.3"/>
    <row r="177" x14ac:dyDescent="0.3"/>
    <row r="178" x14ac:dyDescent="0.3"/>
    <row r="179" x14ac:dyDescent="0.3"/>
    <row r="180" x14ac:dyDescent="0.3"/>
    <row r="181" x14ac:dyDescent="0.3"/>
    <row r="182" x14ac:dyDescent="0.3"/>
    <row r="183" x14ac:dyDescent="0.3"/>
    <row r="184" x14ac:dyDescent="0.3"/>
    <row r="185" x14ac:dyDescent="0.3"/>
    <row r="186" x14ac:dyDescent="0.3"/>
    <row r="187" x14ac:dyDescent="0.3"/>
    <row r="188" x14ac:dyDescent="0.3"/>
    <row r="189" x14ac:dyDescent="0.3"/>
    <row r="190" x14ac:dyDescent="0.3"/>
    <row r="191" x14ac:dyDescent="0.3"/>
    <row r="192" x14ac:dyDescent="0.3"/>
    <row r="193" x14ac:dyDescent="0.3"/>
    <row r="194" x14ac:dyDescent="0.3"/>
    <row r="195" x14ac:dyDescent="0.3"/>
    <row r="196" x14ac:dyDescent="0.3"/>
    <row r="197" x14ac:dyDescent="0.3"/>
    <row r="198" x14ac:dyDescent="0.3"/>
    <row r="199" x14ac:dyDescent="0.3"/>
    <row r="200" x14ac:dyDescent="0.3"/>
    <row r="201" x14ac:dyDescent="0.3"/>
    <row r="202" x14ac:dyDescent="0.3"/>
    <row r="203" x14ac:dyDescent="0.3"/>
    <row r="204" x14ac:dyDescent="0.3"/>
    <row r="205" x14ac:dyDescent="0.3"/>
    <row r="206" x14ac:dyDescent="0.3"/>
    <row r="207" x14ac:dyDescent="0.3"/>
    <row r="208" x14ac:dyDescent="0.3"/>
    <row r="209" x14ac:dyDescent="0.3"/>
    <row r="210" x14ac:dyDescent="0.3"/>
    <row r="211" x14ac:dyDescent="0.3"/>
    <row r="212" x14ac:dyDescent="0.3"/>
    <row r="213" x14ac:dyDescent="0.3"/>
    <row r="214" x14ac:dyDescent="0.3"/>
    <row r="215" x14ac:dyDescent="0.3"/>
    <row r="216" x14ac:dyDescent="0.3"/>
    <row r="217" x14ac:dyDescent="0.3"/>
    <row r="218" x14ac:dyDescent="0.3"/>
    <row r="219" x14ac:dyDescent="0.3"/>
    <row r="220" x14ac:dyDescent="0.3"/>
    <row r="221" x14ac:dyDescent="0.3"/>
    <row r="222" x14ac:dyDescent="0.3"/>
    <row r="223" x14ac:dyDescent="0.3"/>
    <row r="224" x14ac:dyDescent="0.3"/>
    <row r="225" x14ac:dyDescent="0.3"/>
    <row r="226" x14ac:dyDescent="0.3"/>
    <row r="227" x14ac:dyDescent="0.3"/>
    <row r="228" x14ac:dyDescent="0.3"/>
    <row r="229" x14ac:dyDescent="0.3"/>
    <row r="230" x14ac:dyDescent="0.3"/>
    <row r="231" x14ac:dyDescent="0.3"/>
    <row r="232" x14ac:dyDescent="0.3"/>
    <row r="233" x14ac:dyDescent="0.3"/>
    <row r="234" x14ac:dyDescent="0.3"/>
    <row r="235" x14ac:dyDescent="0.3"/>
    <row r="236" x14ac:dyDescent="0.3"/>
    <row r="237" x14ac:dyDescent="0.3"/>
    <row r="238" x14ac:dyDescent="0.3"/>
    <row r="239" x14ac:dyDescent="0.3"/>
    <row r="240" x14ac:dyDescent="0.3"/>
    <row r="241" x14ac:dyDescent="0.3"/>
    <row r="242" x14ac:dyDescent="0.3"/>
    <row r="243" x14ac:dyDescent="0.3"/>
    <row r="244" x14ac:dyDescent="0.3"/>
    <row r="245" x14ac:dyDescent="0.3"/>
    <row r="246" x14ac:dyDescent="0.3"/>
    <row r="247" x14ac:dyDescent="0.3"/>
    <row r="248" x14ac:dyDescent="0.3"/>
    <row r="249" x14ac:dyDescent="0.3"/>
    <row r="250" x14ac:dyDescent="0.3"/>
    <row r="251" x14ac:dyDescent="0.3"/>
    <row r="252" x14ac:dyDescent="0.3"/>
    <row r="253" x14ac:dyDescent="0.3"/>
    <row r="254" x14ac:dyDescent="0.3"/>
    <row r="255" x14ac:dyDescent="0.3"/>
    <row r="256" x14ac:dyDescent="0.3"/>
    <row r="257" x14ac:dyDescent="0.3"/>
    <row r="258" x14ac:dyDescent="0.3"/>
    <row r="259" x14ac:dyDescent="0.3"/>
    <row r="260" x14ac:dyDescent="0.3"/>
    <row r="261" x14ac:dyDescent="0.3"/>
    <row r="262" x14ac:dyDescent="0.3"/>
    <row r="263" x14ac:dyDescent="0.3"/>
    <row r="264" x14ac:dyDescent="0.3"/>
    <row r="265" x14ac:dyDescent="0.3"/>
    <row r="266" x14ac:dyDescent="0.3"/>
    <row r="267" x14ac:dyDescent="0.3"/>
    <row r="268" x14ac:dyDescent="0.3"/>
    <row r="269" x14ac:dyDescent="0.3"/>
    <row r="270" x14ac:dyDescent="0.3"/>
    <row r="271" x14ac:dyDescent="0.3"/>
    <row r="272" x14ac:dyDescent="0.3"/>
    <row r="273" x14ac:dyDescent="0.3"/>
    <row r="274" x14ac:dyDescent="0.3"/>
    <row r="275" x14ac:dyDescent="0.3"/>
    <row r="276" x14ac:dyDescent="0.3"/>
    <row r="277" x14ac:dyDescent="0.3"/>
    <row r="278" x14ac:dyDescent="0.3"/>
    <row r="279" x14ac:dyDescent="0.3"/>
    <row r="280" x14ac:dyDescent="0.3"/>
    <row r="281" x14ac:dyDescent="0.3"/>
    <row r="282" x14ac:dyDescent="0.3"/>
    <row r="283" x14ac:dyDescent="0.3"/>
    <row r="284" x14ac:dyDescent="0.3"/>
    <row r="285" x14ac:dyDescent="0.3"/>
    <row r="286" x14ac:dyDescent="0.3"/>
    <row r="287" x14ac:dyDescent="0.3"/>
    <row r="288" x14ac:dyDescent="0.3"/>
    <row r="289" x14ac:dyDescent="0.3"/>
    <row r="290" x14ac:dyDescent="0.3"/>
    <row r="291" x14ac:dyDescent="0.3"/>
    <row r="292" x14ac:dyDescent="0.3"/>
    <row r="293" x14ac:dyDescent="0.3"/>
    <row r="294" x14ac:dyDescent="0.3"/>
    <row r="295" x14ac:dyDescent="0.3"/>
    <row r="296" x14ac:dyDescent="0.3"/>
    <row r="297" x14ac:dyDescent="0.3"/>
    <row r="298" x14ac:dyDescent="0.3"/>
    <row r="299" x14ac:dyDescent="0.3"/>
    <row r="300" x14ac:dyDescent="0.3"/>
    <row r="301" x14ac:dyDescent="0.3"/>
    <row r="302" x14ac:dyDescent="0.3"/>
    <row r="303" x14ac:dyDescent="0.3"/>
    <row r="304" x14ac:dyDescent="0.3"/>
    <row r="305" x14ac:dyDescent="0.3"/>
    <row r="306" x14ac:dyDescent="0.3"/>
    <row r="307" x14ac:dyDescent="0.3"/>
    <row r="308" x14ac:dyDescent="0.3"/>
    <row r="309" x14ac:dyDescent="0.3"/>
    <row r="310" x14ac:dyDescent="0.3"/>
    <row r="311" x14ac:dyDescent="0.3"/>
    <row r="312" x14ac:dyDescent="0.3"/>
    <row r="313" x14ac:dyDescent="0.3"/>
    <row r="314" x14ac:dyDescent="0.3"/>
    <row r="315" x14ac:dyDescent="0.3"/>
    <row r="316" x14ac:dyDescent="0.3"/>
    <row r="317" x14ac:dyDescent="0.3"/>
    <row r="318" x14ac:dyDescent="0.3"/>
    <row r="319" x14ac:dyDescent="0.3"/>
    <row r="320" x14ac:dyDescent="0.3"/>
    <row r="321" x14ac:dyDescent="0.3"/>
    <row r="322" x14ac:dyDescent="0.3"/>
    <row r="323" x14ac:dyDescent="0.3"/>
    <row r="324" x14ac:dyDescent="0.3"/>
    <row r="325" x14ac:dyDescent="0.3"/>
    <row r="326" x14ac:dyDescent="0.3"/>
    <row r="327" x14ac:dyDescent="0.3"/>
    <row r="328" x14ac:dyDescent="0.3"/>
    <row r="329" x14ac:dyDescent="0.3"/>
    <row r="330" x14ac:dyDescent="0.3"/>
    <row r="331" x14ac:dyDescent="0.3"/>
    <row r="332" x14ac:dyDescent="0.3"/>
    <row r="333" x14ac:dyDescent="0.3"/>
    <row r="334" x14ac:dyDescent="0.3"/>
    <row r="335" x14ac:dyDescent="0.3"/>
    <row r="336" x14ac:dyDescent="0.3"/>
    <row r="337" x14ac:dyDescent="0.3"/>
    <row r="338" x14ac:dyDescent="0.3"/>
    <row r="339" x14ac:dyDescent="0.3"/>
    <row r="340" x14ac:dyDescent="0.3"/>
    <row r="341" x14ac:dyDescent="0.3"/>
    <row r="342" x14ac:dyDescent="0.3"/>
    <row r="343" x14ac:dyDescent="0.3"/>
    <row r="344" x14ac:dyDescent="0.3"/>
    <row r="345" x14ac:dyDescent="0.3"/>
    <row r="346" x14ac:dyDescent="0.3"/>
    <row r="347" x14ac:dyDescent="0.3"/>
    <row r="348" x14ac:dyDescent="0.3"/>
    <row r="349" x14ac:dyDescent="0.3"/>
    <row r="350" x14ac:dyDescent="0.3"/>
    <row r="351" x14ac:dyDescent="0.3"/>
    <row r="352" x14ac:dyDescent="0.3"/>
    <row r="353" x14ac:dyDescent="0.3"/>
    <row r="354" x14ac:dyDescent="0.3"/>
    <row r="355" x14ac:dyDescent="0.3"/>
    <row r="356" x14ac:dyDescent="0.3"/>
    <row r="357" x14ac:dyDescent="0.3"/>
    <row r="358" x14ac:dyDescent="0.3"/>
    <row r="359" x14ac:dyDescent="0.3"/>
    <row r="360" x14ac:dyDescent="0.3"/>
    <row r="361" x14ac:dyDescent="0.3"/>
    <row r="362" x14ac:dyDescent="0.3"/>
    <row r="363" x14ac:dyDescent="0.3"/>
    <row r="364" x14ac:dyDescent="0.3"/>
    <row r="365" x14ac:dyDescent="0.3"/>
    <row r="366" x14ac:dyDescent="0.3"/>
    <row r="367" x14ac:dyDescent="0.3"/>
    <row r="368" x14ac:dyDescent="0.3"/>
    <row r="369" x14ac:dyDescent="0.3"/>
    <row r="370" x14ac:dyDescent="0.3"/>
    <row r="371" x14ac:dyDescent="0.3"/>
    <row r="372" x14ac:dyDescent="0.3"/>
    <row r="373" x14ac:dyDescent="0.3"/>
    <row r="374" x14ac:dyDescent="0.3"/>
    <row r="375" x14ac:dyDescent="0.3"/>
    <row r="376" x14ac:dyDescent="0.3"/>
    <row r="377" x14ac:dyDescent="0.3"/>
    <row r="378" x14ac:dyDescent="0.3"/>
    <row r="379" x14ac:dyDescent="0.3"/>
    <row r="380" x14ac:dyDescent="0.3"/>
    <row r="381" x14ac:dyDescent="0.3"/>
    <row r="382" x14ac:dyDescent="0.3"/>
    <row r="383" x14ac:dyDescent="0.3"/>
    <row r="384" x14ac:dyDescent="0.3"/>
    <row r="385" x14ac:dyDescent="0.3"/>
    <row r="386" x14ac:dyDescent="0.3"/>
    <row r="387" x14ac:dyDescent="0.3"/>
    <row r="388" x14ac:dyDescent="0.3"/>
    <row r="389" x14ac:dyDescent="0.3"/>
    <row r="390" x14ac:dyDescent="0.3"/>
    <row r="391" x14ac:dyDescent="0.3"/>
    <row r="392" x14ac:dyDescent="0.3"/>
    <row r="393" x14ac:dyDescent="0.3"/>
    <row r="394" x14ac:dyDescent="0.3"/>
    <row r="395" x14ac:dyDescent="0.3"/>
    <row r="396" x14ac:dyDescent="0.3"/>
    <row r="397" x14ac:dyDescent="0.3"/>
    <row r="398" x14ac:dyDescent="0.3"/>
    <row r="399" x14ac:dyDescent="0.3"/>
    <row r="400" x14ac:dyDescent="0.3"/>
    <row r="401" x14ac:dyDescent="0.3"/>
    <row r="402" x14ac:dyDescent="0.3"/>
    <row r="403" x14ac:dyDescent="0.3"/>
    <row r="404" x14ac:dyDescent="0.3"/>
    <row r="405" x14ac:dyDescent="0.3"/>
    <row r="406" x14ac:dyDescent="0.3"/>
    <row r="407" x14ac:dyDescent="0.3"/>
    <row r="408" x14ac:dyDescent="0.3"/>
    <row r="409" x14ac:dyDescent="0.3"/>
    <row r="410" x14ac:dyDescent="0.3"/>
    <row r="411" x14ac:dyDescent="0.3"/>
    <row r="412" x14ac:dyDescent="0.3"/>
    <row r="413" x14ac:dyDescent="0.3"/>
    <row r="414" x14ac:dyDescent="0.3"/>
    <row r="415" x14ac:dyDescent="0.3"/>
    <row r="416" x14ac:dyDescent="0.3"/>
    <row r="417" x14ac:dyDescent="0.3"/>
    <row r="418" x14ac:dyDescent="0.3"/>
    <row r="419" x14ac:dyDescent="0.3"/>
    <row r="420" x14ac:dyDescent="0.3"/>
    <row r="421" x14ac:dyDescent="0.3"/>
    <row r="422" x14ac:dyDescent="0.3"/>
    <row r="423" x14ac:dyDescent="0.3"/>
    <row r="424" x14ac:dyDescent="0.3"/>
    <row r="425" x14ac:dyDescent="0.3"/>
    <row r="426" x14ac:dyDescent="0.3"/>
    <row r="427" x14ac:dyDescent="0.3"/>
    <row r="428" x14ac:dyDescent="0.3"/>
    <row r="429" x14ac:dyDescent="0.3"/>
    <row r="430" x14ac:dyDescent="0.3"/>
    <row r="431" x14ac:dyDescent="0.3"/>
    <row r="432" x14ac:dyDescent="0.3"/>
    <row r="433" x14ac:dyDescent="0.3"/>
    <row r="434" x14ac:dyDescent="0.3"/>
    <row r="435" x14ac:dyDescent="0.3"/>
    <row r="436" x14ac:dyDescent="0.3"/>
    <row r="437" x14ac:dyDescent="0.3"/>
    <row r="438" x14ac:dyDescent="0.3"/>
    <row r="439" x14ac:dyDescent="0.3"/>
    <row r="440" x14ac:dyDescent="0.3"/>
    <row r="441" x14ac:dyDescent="0.3"/>
    <row r="442" x14ac:dyDescent="0.3"/>
    <row r="443" x14ac:dyDescent="0.3"/>
    <row r="444" x14ac:dyDescent="0.3"/>
    <row r="445" x14ac:dyDescent="0.3"/>
    <row r="446" x14ac:dyDescent="0.3"/>
    <row r="447" x14ac:dyDescent="0.3"/>
    <row r="448" x14ac:dyDescent="0.3"/>
    <row r="449" x14ac:dyDescent="0.3"/>
    <row r="450" x14ac:dyDescent="0.3"/>
    <row r="451" x14ac:dyDescent="0.3"/>
    <row r="452" x14ac:dyDescent="0.3"/>
    <row r="453" x14ac:dyDescent="0.3"/>
    <row r="454" x14ac:dyDescent="0.3"/>
    <row r="455" x14ac:dyDescent="0.3"/>
    <row r="456" x14ac:dyDescent="0.3"/>
    <row r="457" x14ac:dyDescent="0.3"/>
    <row r="458" x14ac:dyDescent="0.3"/>
    <row r="459" x14ac:dyDescent="0.3"/>
    <row r="460" x14ac:dyDescent="0.3"/>
    <row r="461" x14ac:dyDescent="0.3"/>
    <row r="462" x14ac:dyDescent="0.3"/>
    <row r="463" x14ac:dyDescent="0.3"/>
    <row r="464" x14ac:dyDescent="0.3"/>
    <row r="465" x14ac:dyDescent="0.3"/>
    <row r="466" x14ac:dyDescent="0.3"/>
    <row r="467" x14ac:dyDescent="0.3"/>
    <row r="468" x14ac:dyDescent="0.3"/>
    <row r="469" x14ac:dyDescent="0.3"/>
    <row r="470" x14ac:dyDescent="0.3"/>
    <row r="471" x14ac:dyDescent="0.3"/>
    <row r="472" x14ac:dyDescent="0.3"/>
    <row r="473" x14ac:dyDescent="0.3"/>
    <row r="474" x14ac:dyDescent="0.3"/>
    <row r="475" x14ac:dyDescent="0.3"/>
    <row r="476" x14ac:dyDescent="0.3"/>
    <row r="477" x14ac:dyDescent="0.3"/>
    <row r="478" x14ac:dyDescent="0.3"/>
    <row r="479" x14ac:dyDescent="0.3"/>
    <row r="480" x14ac:dyDescent="0.3"/>
    <row r="481" x14ac:dyDescent="0.3"/>
    <row r="482" x14ac:dyDescent="0.3"/>
    <row r="483" x14ac:dyDescent="0.3"/>
    <row r="484" x14ac:dyDescent="0.3"/>
    <row r="485" x14ac:dyDescent="0.3"/>
    <row r="486" x14ac:dyDescent="0.3"/>
    <row r="487" x14ac:dyDescent="0.3"/>
    <row r="488" x14ac:dyDescent="0.3"/>
    <row r="489" x14ac:dyDescent="0.3"/>
    <row r="490" x14ac:dyDescent="0.3"/>
    <row r="491" x14ac:dyDescent="0.3"/>
    <row r="492" x14ac:dyDescent="0.3"/>
    <row r="493" x14ac:dyDescent="0.3"/>
    <row r="494" x14ac:dyDescent="0.3"/>
    <row r="495" x14ac:dyDescent="0.3"/>
    <row r="496" x14ac:dyDescent="0.3"/>
    <row r="497" x14ac:dyDescent="0.3"/>
    <row r="498" x14ac:dyDescent="0.3"/>
    <row r="499" x14ac:dyDescent="0.3"/>
    <row r="500" x14ac:dyDescent="0.3"/>
    <row r="501" x14ac:dyDescent="0.3"/>
    <row r="502" x14ac:dyDescent="0.3"/>
    <row r="503" x14ac:dyDescent="0.3"/>
    <row r="504" x14ac:dyDescent="0.3"/>
    <row r="505" x14ac:dyDescent="0.3"/>
    <row r="506" x14ac:dyDescent="0.3"/>
    <row r="507" x14ac:dyDescent="0.3"/>
    <row r="508" x14ac:dyDescent="0.3"/>
    <row r="509" x14ac:dyDescent="0.3"/>
    <row r="510" x14ac:dyDescent="0.3"/>
    <row r="511" x14ac:dyDescent="0.3"/>
    <row r="512" x14ac:dyDescent="0.3"/>
    <row r="513" x14ac:dyDescent="0.3"/>
    <row r="514" x14ac:dyDescent="0.3"/>
    <row r="515" x14ac:dyDescent="0.3"/>
    <row r="516" x14ac:dyDescent="0.3"/>
    <row r="517" x14ac:dyDescent="0.3"/>
    <row r="518" x14ac:dyDescent="0.3"/>
    <row r="519" x14ac:dyDescent="0.3"/>
    <row r="520" x14ac:dyDescent="0.3"/>
    <row r="521" x14ac:dyDescent="0.3"/>
    <row r="522" x14ac:dyDescent="0.3"/>
    <row r="523" x14ac:dyDescent="0.3"/>
    <row r="524" x14ac:dyDescent="0.3"/>
    <row r="525" x14ac:dyDescent="0.3"/>
    <row r="526" x14ac:dyDescent="0.3"/>
    <row r="527" x14ac:dyDescent="0.3"/>
    <row r="528" x14ac:dyDescent="0.3"/>
    <row r="529" x14ac:dyDescent="0.3"/>
    <row r="530" x14ac:dyDescent="0.3"/>
    <row r="531" x14ac:dyDescent="0.3"/>
    <row r="532" x14ac:dyDescent="0.3"/>
    <row r="533" x14ac:dyDescent="0.3"/>
    <row r="534" x14ac:dyDescent="0.3"/>
    <row r="535" x14ac:dyDescent="0.3"/>
    <row r="536" x14ac:dyDescent="0.3"/>
    <row r="537" x14ac:dyDescent="0.3"/>
    <row r="538" x14ac:dyDescent="0.3"/>
    <row r="539" x14ac:dyDescent="0.3"/>
    <row r="540" x14ac:dyDescent="0.3"/>
    <row r="541" x14ac:dyDescent="0.3"/>
    <row r="542" x14ac:dyDescent="0.3"/>
    <row r="543" x14ac:dyDescent="0.3"/>
    <row r="544" x14ac:dyDescent="0.3"/>
    <row r="545" x14ac:dyDescent="0.3"/>
    <row r="546" x14ac:dyDescent="0.3"/>
    <row r="547" x14ac:dyDescent="0.3"/>
    <row r="548" x14ac:dyDescent="0.3"/>
    <row r="549" x14ac:dyDescent="0.3"/>
    <row r="550" x14ac:dyDescent="0.3"/>
    <row r="551" x14ac:dyDescent="0.3"/>
    <row r="552" x14ac:dyDescent="0.3"/>
    <row r="553" x14ac:dyDescent="0.3"/>
    <row r="554" x14ac:dyDescent="0.3"/>
    <row r="555" x14ac:dyDescent="0.3"/>
    <row r="556" x14ac:dyDescent="0.3"/>
    <row r="557" x14ac:dyDescent="0.3"/>
    <row r="558" x14ac:dyDescent="0.3"/>
    <row r="559" x14ac:dyDescent="0.3"/>
    <row r="560" x14ac:dyDescent="0.3"/>
    <row r="561" x14ac:dyDescent="0.3"/>
    <row r="562" x14ac:dyDescent="0.3"/>
    <row r="563" x14ac:dyDescent="0.3"/>
    <row r="564" x14ac:dyDescent="0.3"/>
    <row r="565" x14ac:dyDescent="0.3"/>
    <row r="566" x14ac:dyDescent="0.3"/>
    <row r="567" x14ac:dyDescent="0.3"/>
    <row r="568" x14ac:dyDescent="0.3"/>
    <row r="569" x14ac:dyDescent="0.3"/>
    <row r="570" x14ac:dyDescent="0.3"/>
    <row r="571" x14ac:dyDescent="0.3"/>
    <row r="572" x14ac:dyDescent="0.3"/>
    <row r="573" x14ac:dyDescent="0.3"/>
    <row r="574" x14ac:dyDescent="0.3"/>
    <row r="575" x14ac:dyDescent="0.3"/>
    <row r="576" x14ac:dyDescent="0.3"/>
    <row r="577" x14ac:dyDescent="0.3"/>
    <row r="578" x14ac:dyDescent="0.3"/>
    <row r="579" x14ac:dyDescent="0.3"/>
    <row r="580" x14ac:dyDescent="0.3"/>
    <row r="581" x14ac:dyDescent="0.3"/>
    <row r="582" x14ac:dyDescent="0.3"/>
    <row r="583" x14ac:dyDescent="0.3"/>
    <row r="584" x14ac:dyDescent="0.3"/>
    <row r="585" x14ac:dyDescent="0.3"/>
    <row r="586" x14ac:dyDescent="0.3"/>
    <row r="587" x14ac:dyDescent="0.3"/>
    <row r="588" x14ac:dyDescent="0.3"/>
    <row r="589" x14ac:dyDescent="0.3"/>
    <row r="590" x14ac:dyDescent="0.3"/>
    <row r="591" x14ac:dyDescent="0.3"/>
    <row r="592" x14ac:dyDescent="0.3"/>
    <row r="593" x14ac:dyDescent="0.3"/>
    <row r="594" x14ac:dyDescent="0.3"/>
    <row r="595" x14ac:dyDescent="0.3"/>
    <row r="596" x14ac:dyDescent="0.3"/>
    <row r="597" x14ac:dyDescent="0.3"/>
    <row r="598" x14ac:dyDescent="0.3"/>
    <row r="599" x14ac:dyDescent="0.3"/>
    <row r="600" x14ac:dyDescent="0.3"/>
    <row r="601" x14ac:dyDescent="0.3"/>
    <row r="602" x14ac:dyDescent="0.3"/>
    <row r="603" x14ac:dyDescent="0.3"/>
    <row r="604" x14ac:dyDescent="0.3"/>
    <row r="605" x14ac:dyDescent="0.3"/>
    <row r="606" x14ac:dyDescent="0.3"/>
    <row r="607" x14ac:dyDescent="0.3"/>
    <row r="608" x14ac:dyDescent="0.3"/>
    <row r="609" x14ac:dyDescent="0.3"/>
    <row r="610" x14ac:dyDescent="0.3"/>
    <row r="611" x14ac:dyDescent="0.3"/>
    <row r="612" x14ac:dyDescent="0.3"/>
    <row r="613" x14ac:dyDescent="0.3"/>
    <row r="614" x14ac:dyDescent="0.3"/>
    <row r="615" x14ac:dyDescent="0.3"/>
    <row r="616" x14ac:dyDescent="0.3"/>
    <row r="617" x14ac:dyDescent="0.3"/>
    <row r="618" x14ac:dyDescent="0.3"/>
    <row r="619" x14ac:dyDescent="0.3"/>
    <row r="620" x14ac:dyDescent="0.3"/>
    <row r="621" x14ac:dyDescent="0.3"/>
    <row r="622" x14ac:dyDescent="0.3"/>
    <row r="623" x14ac:dyDescent="0.3"/>
    <row r="624" x14ac:dyDescent="0.3"/>
    <row r="625" x14ac:dyDescent="0.3"/>
    <row r="626" x14ac:dyDescent="0.3"/>
    <row r="627" x14ac:dyDescent="0.3"/>
    <row r="628" x14ac:dyDescent="0.3"/>
    <row r="629" x14ac:dyDescent="0.3"/>
    <row r="630" x14ac:dyDescent="0.3"/>
    <row r="631" x14ac:dyDescent="0.3"/>
    <row r="632" x14ac:dyDescent="0.3"/>
    <row r="633" x14ac:dyDescent="0.3"/>
    <row r="634" x14ac:dyDescent="0.3"/>
    <row r="635" x14ac:dyDescent="0.3"/>
    <row r="636" x14ac:dyDescent="0.3"/>
    <row r="637" x14ac:dyDescent="0.3"/>
    <row r="638" x14ac:dyDescent="0.3"/>
    <row r="639" x14ac:dyDescent="0.3"/>
    <row r="640" x14ac:dyDescent="0.3"/>
    <row r="641" x14ac:dyDescent="0.3"/>
    <row r="642" x14ac:dyDescent="0.3"/>
    <row r="643" x14ac:dyDescent="0.3"/>
    <row r="644" x14ac:dyDescent="0.3"/>
    <row r="645" x14ac:dyDescent="0.3"/>
    <row r="646" x14ac:dyDescent="0.3"/>
    <row r="647" x14ac:dyDescent="0.3"/>
    <row r="648" x14ac:dyDescent="0.3"/>
    <row r="649" x14ac:dyDescent="0.3"/>
    <row r="650" x14ac:dyDescent="0.3"/>
    <row r="651" x14ac:dyDescent="0.3"/>
    <row r="652" x14ac:dyDescent="0.3"/>
    <row r="653" x14ac:dyDescent="0.3"/>
    <row r="654" x14ac:dyDescent="0.3"/>
    <row r="655" x14ac:dyDescent="0.3"/>
    <row r="656" x14ac:dyDescent="0.3"/>
    <row r="657" x14ac:dyDescent="0.3"/>
    <row r="658" x14ac:dyDescent="0.3"/>
    <row r="659" x14ac:dyDescent="0.3"/>
    <row r="660" x14ac:dyDescent="0.3"/>
    <row r="661" x14ac:dyDescent="0.3"/>
    <row r="662" x14ac:dyDescent="0.3"/>
    <row r="663" x14ac:dyDescent="0.3"/>
    <row r="664" x14ac:dyDescent="0.3"/>
    <row r="665" x14ac:dyDescent="0.3"/>
    <row r="666" x14ac:dyDescent="0.3"/>
    <row r="667" x14ac:dyDescent="0.3"/>
    <row r="668" x14ac:dyDescent="0.3"/>
    <row r="669" x14ac:dyDescent="0.3"/>
    <row r="670" x14ac:dyDescent="0.3"/>
    <row r="671" x14ac:dyDescent="0.3"/>
    <row r="672" x14ac:dyDescent="0.3"/>
    <row r="673" x14ac:dyDescent="0.3"/>
    <row r="674" x14ac:dyDescent="0.3"/>
    <row r="675" x14ac:dyDescent="0.3"/>
    <row r="676" x14ac:dyDescent="0.3"/>
    <row r="677" x14ac:dyDescent="0.3"/>
    <row r="678" x14ac:dyDescent="0.3"/>
    <row r="679" x14ac:dyDescent="0.3"/>
    <row r="680" x14ac:dyDescent="0.3"/>
    <row r="681" x14ac:dyDescent="0.3"/>
    <row r="682" x14ac:dyDescent="0.3"/>
    <row r="683" x14ac:dyDescent="0.3"/>
    <row r="684" x14ac:dyDescent="0.3"/>
    <row r="685" x14ac:dyDescent="0.3"/>
    <row r="686" x14ac:dyDescent="0.3"/>
    <row r="687" x14ac:dyDescent="0.3"/>
    <row r="688" x14ac:dyDescent="0.3"/>
    <row r="689" x14ac:dyDescent="0.3"/>
    <row r="690" x14ac:dyDescent="0.3"/>
    <row r="691" x14ac:dyDescent="0.3"/>
    <row r="692" x14ac:dyDescent="0.3"/>
    <row r="693" x14ac:dyDescent="0.3"/>
    <row r="694" x14ac:dyDescent="0.3"/>
    <row r="695" x14ac:dyDescent="0.3"/>
    <row r="696" x14ac:dyDescent="0.3"/>
    <row r="697" x14ac:dyDescent="0.3"/>
    <row r="698" x14ac:dyDescent="0.3"/>
    <row r="699" x14ac:dyDescent="0.3"/>
    <row r="700" x14ac:dyDescent="0.3"/>
    <row r="701" x14ac:dyDescent="0.3"/>
    <row r="702" x14ac:dyDescent="0.3"/>
    <row r="703" x14ac:dyDescent="0.3"/>
    <row r="704" x14ac:dyDescent="0.3"/>
    <row r="705" x14ac:dyDescent="0.3"/>
    <row r="706" x14ac:dyDescent="0.3"/>
    <row r="707" x14ac:dyDescent="0.3"/>
    <row r="708" x14ac:dyDescent="0.3"/>
    <row r="709" x14ac:dyDescent="0.3"/>
    <row r="710" x14ac:dyDescent="0.3"/>
    <row r="711" x14ac:dyDescent="0.3"/>
    <row r="712" x14ac:dyDescent="0.3"/>
    <row r="713" x14ac:dyDescent="0.3"/>
    <row r="714" x14ac:dyDescent="0.3"/>
    <row r="715" x14ac:dyDescent="0.3"/>
    <row r="716" x14ac:dyDescent="0.3"/>
    <row r="717" x14ac:dyDescent="0.3"/>
    <row r="718" x14ac:dyDescent="0.3"/>
    <row r="719" x14ac:dyDescent="0.3"/>
    <row r="720" x14ac:dyDescent="0.3"/>
    <row r="721" x14ac:dyDescent="0.3"/>
    <row r="722" x14ac:dyDescent="0.3"/>
    <row r="723" x14ac:dyDescent="0.3"/>
    <row r="724" x14ac:dyDescent="0.3"/>
    <row r="725" x14ac:dyDescent="0.3"/>
    <row r="726" x14ac:dyDescent="0.3"/>
    <row r="727" x14ac:dyDescent="0.3"/>
    <row r="728" x14ac:dyDescent="0.3"/>
    <row r="729" x14ac:dyDescent="0.3"/>
    <row r="730" x14ac:dyDescent="0.3"/>
    <row r="731" x14ac:dyDescent="0.3"/>
    <row r="732" x14ac:dyDescent="0.3"/>
    <row r="733" x14ac:dyDescent="0.3"/>
    <row r="734" x14ac:dyDescent="0.3"/>
    <row r="735" x14ac:dyDescent="0.3"/>
    <row r="736" x14ac:dyDescent="0.3"/>
    <row r="737" x14ac:dyDescent="0.3"/>
    <row r="738" x14ac:dyDescent="0.3"/>
    <row r="739" x14ac:dyDescent="0.3"/>
    <row r="740" x14ac:dyDescent="0.3"/>
    <row r="741" x14ac:dyDescent="0.3"/>
    <row r="742" x14ac:dyDescent="0.3"/>
    <row r="743" x14ac:dyDescent="0.3"/>
    <row r="744" x14ac:dyDescent="0.3"/>
    <row r="745" x14ac:dyDescent="0.3"/>
    <row r="746" x14ac:dyDescent="0.3"/>
    <row r="747" x14ac:dyDescent="0.3"/>
    <row r="748" x14ac:dyDescent="0.3"/>
    <row r="749" x14ac:dyDescent="0.3"/>
    <row r="750" x14ac:dyDescent="0.3"/>
    <row r="751" x14ac:dyDescent="0.3"/>
    <row r="752" x14ac:dyDescent="0.3"/>
    <row r="753" x14ac:dyDescent="0.3"/>
    <row r="754" x14ac:dyDescent="0.3"/>
    <row r="755" x14ac:dyDescent="0.3"/>
    <row r="756" x14ac:dyDescent="0.3"/>
    <row r="757" x14ac:dyDescent="0.3"/>
    <row r="758" x14ac:dyDescent="0.3"/>
    <row r="759" x14ac:dyDescent="0.3"/>
    <row r="760" x14ac:dyDescent="0.3"/>
    <row r="761" x14ac:dyDescent="0.3"/>
    <row r="762" x14ac:dyDescent="0.3"/>
    <row r="763" x14ac:dyDescent="0.3"/>
    <row r="764" x14ac:dyDescent="0.3"/>
    <row r="765" x14ac:dyDescent="0.3"/>
    <row r="766" x14ac:dyDescent="0.3"/>
    <row r="767" x14ac:dyDescent="0.3"/>
    <row r="768" x14ac:dyDescent="0.3"/>
    <row r="769" x14ac:dyDescent="0.3"/>
    <row r="770" x14ac:dyDescent="0.3"/>
    <row r="771" x14ac:dyDescent="0.3"/>
    <row r="772" x14ac:dyDescent="0.3"/>
    <row r="773" x14ac:dyDescent="0.3"/>
    <row r="774" x14ac:dyDescent="0.3"/>
    <row r="775" x14ac:dyDescent="0.3"/>
    <row r="776" x14ac:dyDescent="0.3"/>
    <row r="777" x14ac:dyDescent="0.3"/>
    <row r="778" x14ac:dyDescent="0.3"/>
    <row r="779" x14ac:dyDescent="0.3"/>
    <row r="780" x14ac:dyDescent="0.3"/>
    <row r="781" x14ac:dyDescent="0.3"/>
    <row r="782" x14ac:dyDescent="0.3"/>
    <row r="783" x14ac:dyDescent="0.3"/>
    <row r="784" x14ac:dyDescent="0.3"/>
    <row r="785" x14ac:dyDescent="0.3"/>
    <row r="786" x14ac:dyDescent="0.3"/>
    <row r="787" x14ac:dyDescent="0.3"/>
    <row r="788" x14ac:dyDescent="0.3"/>
    <row r="789" x14ac:dyDescent="0.3"/>
    <row r="790" x14ac:dyDescent="0.3"/>
    <row r="791" x14ac:dyDescent="0.3"/>
    <row r="792" x14ac:dyDescent="0.3"/>
    <row r="793" x14ac:dyDescent="0.3"/>
    <row r="794" x14ac:dyDescent="0.3"/>
  </sheetData>
  <sheetProtection selectLockedCells="1" selectUnlockedCells="1"/>
  <mergeCells count="34">
    <mergeCell ref="B76:C76"/>
    <mergeCell ref="B62:C62"/>
    <mergeCell ref="B1:E1"/>
    <mergeCell ref="B15:E15"/>
    <mergeCell ref="A16:G16"/>
    <mergeCell ref="A18:E19"/>
    <mergeCell ref="F18:G19"/>
    <mergeCell ref="B13:C13"/>
    <mergeCell ref="E20:G21"/>
    <mergeCell ref="A53:A54"/>
    <mergeCell ref="A55:A56"/>
    <mergeCell ref="A57:A58"/>
    <mergeCell ref="E59:G59"/>
    <mergeCell ref="D23:E23"/>
    <mergeCell ref="B24:C24"/>
    <mergeCell ref="B23:C23"/>
    <mergeCell ref="A51:A52"/>
    <mergeCell ref="A25:B25"/>
    <mergeCell ref="C25:D25"/>
    <mergeCell ref="E25:G25"/>
    <mergeCell ref="A26:A34"/>
    <mergeCell ref="D34:E34"/>
    <mergeCell ref="A35:B35"/>
    <mergeCell ref="A42:A43"/>
    <mergeCell ref="A44:A47"/>
    <mergeCell ref="C48:D48"/>
    <mergeCell ref="E48:F48"/>
    <mergeCell ref="D62:E62"/>
    <mergeCell ref="D73:E73"/>
    <mergeCell ref="A63:A70"/>
    <mergeCell ref="A71:A72"/>
    <mergeCell ref="B71:D71"/>
    <mergeCell ref="B72:D72"/>
    <mergeCell ref="A60:A62"/>
  </mergeCells>
  <hyperlinks>
    <hyperlink ref="D13" r:id="rId1"/>
  </hyperlinks>
  <printOptions horizontalCentered="1" verticalCentered="1"/>
  <pageMargins left="0.19685039370078741" right="0.11811023622047245" top="0.15748031496062992" bottom="0.15748031496062992" header="0" footer="0"/>
  <pageSetup paperSize="9" scale="57" orientation="portrait" blackAndWhite="1" verticalDpi="0" r:id="rId2"/>
  <colBreaks count="1" manualBreakCount="1">
    <brk id="7" max="1048575" man="1"/>
  </col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БЛАНК-КТП</vt:lpstr>
      <vt:lpstr>Бланк КТП</vt:lpstr>
      <vt:lpstr>'БЛАНК-КТП'!Область_печати</vt:lpstr>
    </vt:vector>
  </TitlesOfParts>
  <Company>Reanimator Extreme Edition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КТП-ВС Оптима 1.25, 2.5, 4, 6, 10, 25, 40, 63, 100 || ЗТП. Опросный лист на комплектные трансформаторные подстанции столбовые Оптима. Бланк, форма заказа на КТПВС, ВС1.25, ВС2.5, ВС4, ВС6, ВС10, ВС25, ВС40, ВС63, ВС100. Стоимость электротехнического оборудования, цена, купить. Производство изготовителя Завод трансформаторных подстанций, г. Екатеринбург. Дилер ГКНТ. Поставка Россия, Казахстан.</dc:title>
  <dc:subject>КТП-ВС Оптима 1.25, 2.5, 4, 6, 10, 25, 40, 63, 100 || ЗТП. Опросный лист на комплектные трансформаторные подстанции столбовые Оптима. Бланк, форма заказа на КТПВС, ВС1.25, ВС2.5, ВС4, ВС6, ВС10, ВС25, ВС40, ВС63, ВС100. Стоимость электротехнического оборудования, цена, купить. Производство изготовителя Завод трансформаторных подстанций, г. Екатеринбург. Дилер ГКНТ. Поставка Россия, Казахстан.</dc:subject>
  <dc:creator>www.ztp.nt-rt.ru</dc:creator>
  <cp:lastModifiedBy>user</cp:lastModifiedBy>
  <cp:lastPrinted>2016-03-24T14:44:31Z</cp:lastPrinted>
  <dcterms:created xsi:type="dcterms:W3CDTF">2010-05-28T09:06:30Z</dcterms:created>
  <dcterms:modified xsi:type="dcterms:W3CDTF">2016-04-03T08:20:03Z</dcterms:modified>
</cp:coreProperties>
</file>